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ropbox\Aeromodelismo\FAAVL\"/>
    </mc:Choice>
  </mc:AlternateContent>
  <bookViews>
    <workbookView xWindow="0" yWindow="0" windowWidth="28800" windowHeight="12330"/>
  </bookViews>
  <sheets>
    <sheet name="TOTALES" sheetId="4" r:id="rId1"/>
    <sheet name="1º2017" sheetId="1" r:id="rId2"/>
    <sheet name="2º2017" sheetId="2" r:id="rId3"/>
    <sheet name="1º2018" sheetId="8" r:id="rId4"/>
    <sheet name="NAC2017" sheetId="3" r:id="rId5"/>
    <sheet name="2º2018" sheetId="6" r:id="rId6"/>
    <sheet name="NAC2018" sheetId="7" r:id="rId7"/>
    <sheet name="4º2018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4" l="1"/>
  <c r="K39" i="4"/>
  <c r="K38" i="4"/>
  <c r="K37" i="4"/>
  <c r="K36" i="4"/>
  <c r="K35" i="4"/>
  <c r="K34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L20" i="8"/>
  <c r="K15" i="8"/>
  <c r="K18" i="8"/>
  <c r="L5" i="8"/>
  <c r="L6" i="8"/>
  <c r="L7" i="8"/>
  <c r="L8" i="8"/>
  <c r="L9" i="8"/>
  <c r="L10" i="8"/>
  <c r="L4" i="8"/>
  <c r="L26" i="8"/>
  <c r="L25" i="8"/>
  <c r="K26" i="8"/>
  <c r="K25" i="8"/>
  <c r="K17" i="8"/>
  <c r="K20" i="8"/>
  <c r="K19" i="8"/>
  <c r="K16" i="8"/>
  <c r="K5" i="8"/>
  <c r="K10" i="8"/>
  <c r="K7" i="8"/>
  <c r="K9" i="8"/>
  <c r="K3" i="8"/>
  <c r="K8" i="8"/>
  <c r="K4" i="8"/>
  <c r="K6" i="8"/>
  <c r="L18" i="8" l="1"/>
  <c r="L19" i="8"/>
  <c r="L3" i="8"/>
  <c r="L17" i="8"/>
  <c r="L15" i="8"/>
  <c r="L16" i="8"/>
  <c r="N38" i="7"/>
  <c r="O38" i="7" s="1"/>
  <c r="K39" i="7"/>
  <c r="K38" i="7"/>
  <c r="O27" i="7"/>
  <c r="K25" i="7"/>
  <c r="K26" i="7"/>
  <c r="K31" i="7"/>
  <c r="N20" i="7"/>
  <c r="K11" i="7"/>
  <c r="N11" i="7" s="1"/>
  <c r="K13" i="7"/>
  <c r="N13" i="7" s="1"/>
  <c r="K5" i="7"/>
  <c r="K19" i="7"/>
  <c r="N19" i="7" s="1"/>
  <c r="K4" i="7"/>
  <c r="K20" i="7"/>
  <c r="K16" i="7"/>
  <c r="N16" i="7" s="1"/>
  <c r="K9" i="7"/>
  <c r="K6" i="7"/>
  <c r="K18" i="7"/>
  <c r="N18" i="7" s="1"/>
  <c r="K10" i="7"/>
  <c r="N10" i="7" s="1"/>
  <c r="K37" i="7"/>
  <c r="N39" i="7" s="1"/>
  <c r="O39" i="7" s="1"/>
  <c r="K36" i="7"/>
  <c r="N36" i="7" s="1"/>
  <c r="O36" i="7" s="1"/>
  <c r="K27" i="7"/>
  <c r="K29" i="7"/>
  <c r="N27" i="7" s="1"/>
  <c r="K28" i="7"/>
  <c r="K30" i="7"/>
  <c r="N25" i="7" s="1"/>
  <c r="O25" i="7" s="1"/>
  <c r="K17" i="7"/>
  <c r="N17" i="7" s="1"/>
  <c r="K3" i="7"/>
  <c r="K8" i="7"/>
  <c r="K15" i="7"/>
  <c r="K14" i="7"/>
  <c r="N14" i="7" s="1"/>
  <c r="M4" i="7"/>
  <c r="K12" i="7"/>
  <c r="N12" i="7" s="1"/>
  <c r="K7" i="7"/>
  <c r="K15" i="4"/>
  <c r="L36" i="6"/>
  <c r="L35" i="6"/>
  <c r="L34" i="6"/>
  <c r="L33" i="6"/>
  <c r="K34" i="6"/>
  <c r="K36" i="6"/>
  <c r="K33" i="6"/>
  <c r="L27" i="6"/>
  <c r="L26" i="6"/>
  <c r="L25" i="6"/>
  <c r="L24" i="6"/>
  <c r="L23" i="6"/>
  <c r="L22" i="6"/>
  <c r="K25" i="6"/>
  <c r="K23" i="6"/>
  <c r="K24" i="6"/>
  <c r="K22" i="6"/>
  <c r="K17" i="6"/>
  <c r="K14" i="6"/>
  <c r="K9" i="6"/>
  <c r="K16" i="6"/>
  <c r="K15" i="6"/>
  <c r="K6" i="6"/>
  <c r="K10" i="6"/>
  <c r="K12" i="6"/>
  <c r="K13" i="6"/>
  <c r="N28" i="7" l="1"/>
  <c r="O28" i="7" s="1"/>
  <c r="N37" i="7"/>
  <c r="O37" i="7" s="1"/>
  <c r="N29" i="7"/>
  <c r="O29" i="7" s="1"/>
  <c r="N31" i="7"/>
  <c r="O31" i="7" s="1"/>
  <c r="N26" i="7"/>
  <c r="N30" i="7"/>
  <c r="O30" i="7" s="1"/>
  <c r="N6" i="7"/>
  <c r="N7" i="7"/>
  <c r="N15" i="7"/>
  <c r="O26" i="7"/>
  <c r="N8" i="7"/>
  <c r="N5" i="7"/>
  <c r="N9" i="7"/>
  <c r="N3" i="7"/>
  <c r="O3" i="7" s="1"/>
  <c r="N4" i="7"/>
  <c r="K35" i="6"/>
  <c r="K26" i="6"/>
  <c r="K11" i="6"/>
  <c r="K3" i="6"/>
  <c r="L14" i="6" s="1"/>
  <c r="K7" i="6"/>
  <c r="L7" i="6" s="1"/>
  <c r="K5" i="6"/>
  <c r="K4" i="6"/>
  <c r="K8" i="6"/>
  <c r="L8" i="6" s="1"/>
  <c r="O20" i="7" l="1"/>
  <c r="O6" i="7"/>
  <c r="O9" i="7"/>
  <c r="O12" i="7"/>
  <c r="O16" i="7"/>
  <c r="O5" i="7"/>
  <c r="O15" i="7"/>
  <c r="O13" i="7"/>
  <c r="O14" i="7"/>
  <c r="O4" i="7"/>
  <c r="O8" i="7"/>
  <c r="O7" i="7"/>
  <c r="O18" i="7"/>
  <c r="O10" i="7"/>
  <c r="O19" i="7"/>
  <c r="O17" i="7"/>
  <c r="O11" i="7"/>
  <c r="L3" i="6"/>
  <c r="L10" i="6"/>
  <c r="L9" i="6"/>
  <c r="L6" i="6"/>
  <c r="L4" i="6"/>
  <c r="L11" i="6"/>
  <c r="L17" i="6"/>
  <c r="L16" i="6"/>
  <c r="L13" i="6"/>
  <c r="L5" i="6"/>
  <c r="L15" i="6"/>
  <c r="L12" i="6"/>
  <c r="I3" i="1" l="1"/>
  <c r="L3" i="1" s="1"/>
  <c r="I4" i="1"/>
  <c r="L4" i="1"/>
  <c r="M4" i="1"/>
  <c r="I5" i="1"/>
  <c r="L5" i="1" s="1"/>
  <c r="M5" i="1" s="1"/>
  <c r="I6" i="1"/>
  <c r="L6" i="1" s="1"/>
  <c r="M6" i="1" s="1"/>
  <c r="I7" i="1"/>
  <c r="L7" i="1"/>
  <c r="M7" i="1" s="1"/>
  <c r="I8" i="1"/>
  <c r="L8" i="1"/>
  <c r="M8" i="1"/>
  <c r="I9" i="1"/>
  <c r="L9" i="1" s="1"/>
  <c r="M9" i="1" s="1"/>
  <c r="L32" i="1"/>
  <c r="L31" i="1"/>
  <c r="L30" i="1"/>
  <c r="I32" i="1"/>
  <c r="I31" i="1"/>
  <c r="I30" i="1"/>
  <c r="M50" i="3"/>
  <c r="M49" i="3"/>
  <c r="M48" i="3"/>
  <c r="M47" i="3"/>
  <c r="M46" i="3"/>
  <c r="M40" i="3"/>
  <c r="M39" i="3"/>
  <c r="M38" i="3"/>
  <c r="M37" i="3"/>
  <c r="M36" i="3"/>
  <c r="M35" i="3"/>
  <c r="M34" i="3"/>
  <c r="M33" i="3"/>
  <c r="M32" i="3"/>
  <c r="L40" i="3"/>
  <c r="L39" i="3"/>
  <c r="L38" i="3"/>
  <c r="L37" i="3"/>
  <c r="L36" i="3"/>
  <c r="L35" i="3"/>
  <c r="L34" i="3"/>
  <c r="L33" i="3"/>
  <c r="L31" i="3"/>
  <c r="L32" i="3"/>
  <c r="K33" i="3"/>
  <c r="K32" i="3"/>
  <c r="K31" i="3"/>
  <c r="M36" i="2"/>
  <c r="M24" i="2"/>
  <c r="M25" i="2"/>
  <c r="M26" i="2"/>
  <c r="M27" i="2"/>
  <c r="M28" i="2"/>
  <c r="M29" i="2"/>
  <c r="M30" i="2"/>
  <c r="M23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4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K4" i="2"/>
  <c r="K3" i="2"/>
  <c r="K49" i="4"/>
  <c r="K48" i="4"/>
  <c r="K47" i="4"/>
  <c r="K46" i="4"/>
  <c r="O4" i="5"/>
  <c r="K14" i="4"/>
  <c r="K10" i="4"/>
  <c r="K12" i="4"/>
  <c r="K7" i="4"/>
  <c r="K13" i="4"/>
  <c r="K11" i="4"/>
  <c r="K9" i="4"/>
  <c r="K8" i="4"/>
  <c r="K5" i="4"/>
  <c r="K4" i="4"/>
  <c r="K6" i="4"/>
  <c r="K9" i="5"/>
  <c r="P9" i="5" s="1"/>
  <c r="K25" i="5"/>
  <c r="P25" i="5" s="1"/>
  <c r="Q25" i="5" s="1"/>
  <c r="K24" i="5"/>
  <c r="P24" i="5" s="1"/>
  <c r="Q24" i="5" s="1"/>
  <c r="K19" i="5"/>
  <c r="P19" i="5" s="1"/>
  <c r="K18" i="5"/>
  <c r="P18" i="5" s="1"/>
  <c r="Q18" i="5" s="1"/>
  <c r="K17" i="5"/>
  <c r="P17" i="5" s="1"/>
  <c r="K16" i="5"/>
  <c r="P16" i="5" s="1"/>
  <c r="K15" i="5"/>
  <c r="P15" i="5" s="1"/>
  <c r="Q15" i="5" s="1"/>
  <c r="K10" i="5"/>
  <c r="K5" i="5"/>
  <c r="P5" i="5" s="1"/>
  <c r="K7" i="5"/>
  <c r="P7" i="5" s="1"/>
  <c r="K8" i="5"/>
  <c r="P8" i="5" s="1"/>
  <c r="K3" i="5"/>
  <c r="P3" i="5" s="1"/>
  <c r="Q3" i="5" s="1"/>
  <c r="K4" i="5"/>
  <c r="K6" i="5"/>
  <c r="P6" i="5" s="1"/>
  <c r="M32" i="1" l="1"/>
  <c r="M31" i="1"/>
  <c r="Q19" i="5"/>
  <c r="Q16" i="5"/>
  <c r="Q17" i="5"/>
  <c r="P4" i="5"/>
  <c r="Q8" i="5"/>
  <c r="P10" i="5"/>
  <c r="Q10" i="5" s="1"/>
  <c r="Q6" i="5"/>
  <c r="Q7" i="5"/>
  <c r="Q4" i="5"/>
  <c r="Q5" i="5"/>
  <c r="Q9" i="5"/>
  <c r="L48" i="3" l="1"/>
  <c r="I46" i="3"/>
  <c r="L46" i="3" s="1"/>
  <c r="I47" i="3"/>
  <c r="L47" i="3" s="1"/>
  <c r="I48" i="3"/>
  <c r="I49" i="3"/>
  <c r="L49" i="3" s="1"/>
  <c r="I50" i="3"/>
  <c r="L50" i="3" s="1"/>
  <c r="I45" i="3"/>
  <c r="L45" i="3" s="1"/>
  <c r="I39" i="3"/>
  <c r="L4" i="3"/>
  <c r="I17" i="3"/>
  <c r="L17" i="3" s="1"/>
  <c r="I18" i="3"/>
  <c r="L18" i="3" s="1"/>
  <c r="I19" i="3"/>
  <c r="L19" i="3" s="1"/>
  <c r="I20" i="3"/>
  <c r="L20" i="3" s="1"/>
  <c r="I21" i="3"/>
  <c r="L21" i="3" s="1"/>
  <c r="I22" i="3"/>
  <c r="L22" i="3" s="1"/>
  <c r="I23" i="3"/>
  <c r="L23" i="3" s="1"/>
  <c r="I24" i="3"/>
  <c r="L24" i="3" s="1"/>
  <c r="I25" i="3"/>
  <c r="L25" i="3" s="1"/>
  <c r="I26" i="3"/>
  <c r="L26" i="3" s="1"/>
  <c r="I40" i="3"/>
  <c r="I38" i="3"/>
  <c r="I37" i="3"/>
  <c r="I36" i="3"/>
  <c r="I35" i="3"/>
  <c r="I34" i="3"/>
  <c r="I33" i="3"/>
  <c r="I32" i="3"/>
  <c r="I31" i="3"/>
  <c r="I16" i="3"/>
  <c r="L16" i="3" s="1"/>
  <c r="I15" i="3"/>
  <c r="L15" i="3" s="1"/>
  <c r="I14" i="3"/>
  <c r="L14" i="3" s="1"/>
  <c r="I13" i="3"/>
  <c r="L13" i="3" s="1"/>
  <c r="I12" i="3"/>
  <c r="L12" i="3" s="1"/>
  <c r="I11" i="3"/>
  <c r="L11" i="3" s="1"/>
  <c r="I10" i="3"/>
  <c r="L10" i="3" s="1"/>
  <c r="I9" i="3"/>
  <c r="L9" i="3" s="1"/>
  <c r="I8" i="3"/>
  <c r="L8" i="3" s="1"/>
  <c r="I7" i="3"/>
  <c r="L7" i="3" s="1"/>
  <c r="I6" i="3"/>
  <c r="L6" i="3" s="1"/>
  <c r="I5" i="3"/>
  <c r="L5" i="3" s="1"/>
  <c r="I4" i="3"/>
  <c r="I3" i="3"/>
  <c r="L3" i="3" s="1"/>
  <c r="L38" i="2"/>
  <c r="M38" i="2" s="1"/>
  <c r="L37" i="2"/>
  <c r="M37" i="2" s="1"/>
  <c r="L36" i="2"/>
  <c r="L35" i="2"/>
  <c r="I30" i="2"/>
  <c r="L30" i="2" s="1"/>
  <c r="I29" i="2"/>
  <c r="L29" i="2" s="1"/>
  <c r="I28" i="2"/>
  <c r="L28" i="2" s="1"/>
  <c r="I27" i="2"/>
  <c r="L27" i="2" s="1"/>
  <c r="I26" i="2"/>
  <c r="I25" i="2"/>
  <c r="L25" i="2" s="1"/>
  <c r="I24" i="2"/>
  <c r="L24" i="2" s="1"/>
  <c r="I23" i="2"/>
  <c r="L23" i="2" s="1"/>
  <c r="I22" i="2"/>
  <c r="L22" i="2" s="1"/>
  <c r="L26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4" i="2"/>
  <c r="I3" i="2"/>
  <c r="I18" i="1"/>
  <c r="L18" i="1" s="1"/>
  <c r="M18" i="1" s="1"/>
  <c r="I19" i="1"/>
  <c r="L19" i="1" s="1"/>
  <c r="M19" i="1" s="1"/>
  <c r="I20" i="1"/>
  <c r="L20" i="1" s="1"/>
  <c r="M20" i="1" s="1"/>
  <c r="I21" i="1"/>
  <c r="L21" i="1" s="1"/>
  <c r="M21" i="1" s="1"/>
  <c r="I22" i="1"/>
  <c r="L22" i="1" s="1"/>
  <c r="M22" i="1" s="1"/>
  <c r="I23" i="1"/>
  <c r="L23" i="1" s="1"/>
  <c r="M23" i="1" s="1"/>
  <c r="I24" i="1"/>
  <c r="L24" i="1" s="1"/>
  <c r="M24" i="1" s="1"/>
  <c r="I25" i="1"/>
  <c r="L25" i="1" s="1"/>
  <c r="M25" i="1" s="1"/>
  <c r="I17" i="1"/>
  <c r="L17" i="1" s="1"/>
  <c r="I10" i="1"/>
  <c r="L10" i="1" s="1"/>
  <c r="M10" i="1" s="1"/>
  <c r="I11" i="1"/>
  <c r="L11" i="1" s="1"/>
  <c r="M11" i="1" s="1"/>
  <c r="I12" i="1"/>
  <c r="L12" i="1" s="1"/>
  <c r="M12" i="1" s="1"/>
  <c r="M13" i="3" l="1"/>
  <c r="M6" i="3"/>
  <c r="M14" i="3"/>
  <c r="M26" i="3"/>
  <c r="M7" i="3"/>
  <c r="M11" i="3"/>
  <c r="M15" i="3"/>
  <c r="M25" i="3"/>
  <c r="M21" i="3"/>
  <c r="M17" i="3"/>
  <c r="M8" i="3"/>
  <c r="M12" i="3"/>
  <c r="M16" i="3"/>
  <c r="M24" i="3"/>
  <c r="M20" i="3"/>
  <c r="M9" i="3"/>
  <c r="M23" i="3"/>
  <c r="M19" i="3"/>
  <c r="M4" i="3"/>
  <c r="M5" i="3"/>
  <c r="M10" i="3"/>
  <c r="M22" i="3"/>
  <c r="M18" i="3"/>
</calcChain>
</file>

<file path=xl/sharedStrings.xml><?xml version="1.0" encoding="utf-8"?>
<sst xmlns="http://schemas.openxmlformats.org/spreadsheetml/2006/main" count="725" uniqueCount="245">
  <si>
    <r>
      <rPr>
        <b/>
        <sz val="11"/>
        <rFont val="Arial"/>
      </rPr>
      <t xml:space="preserve">RANKING </t>
    </r>
    <r>
      <rPr>
        <b/>
        <sz val="11"/>
        <rFont val="Arial"/>
      </rPr>
      <t>F1A - LA MEZQUITA</t>
    </r>
  </si>
  <si>
    <r>
      <rPr>
        <sz val="11"/>
        <color theme="1"/>
        <rFont val="Calibri"/>
        <family val="2"/>
        <scheme val="minor"/>
      </rPr>
      <t>POS.</t>
    </r>
  </si>
  <si>
    <r>
      <rPr>
        <sz val="11"/>
        <color theme="1"/>
        <rFont val="Calibri"/>
        <family val="2"/>
        <scheme val="minor"/>
      </rPr>
      <t>NOMBRE</t>
    </r>
  </si>
  <si>
    <r>
      <rPr>
        <sz val="11"/>
        <color theme="1"/>
        <rFont val="Calibri"/>
        <family val="2"/>
        <scheme val="minor"/>
      </rPr>
      <t>LICENCIA</t>
    </r>
  </si>
  <si>
    <r>
      <rPr>
        <sz val="11"/>
        <color theme="1"/>
        <rFont val="Calibri"/>
        <family val="2"/>
        <scheme val="minor"/>
      </rPr>
      <t>TOTAL</t>
    </r>
  </si>
  <si>
    <r>
      <rPr>
        <sz val="11"/>
        <color theme="1"/>
        <rFont val="Calibri"/>
        <family val="2"/>
        <scheme val="minor"/>
      </rPr>
      <t>F.O.</t>
    </r>
  </si>
  <si>
    <r>
      <rPr>
        <sz val="11"/>
        <color theme="1"/>
        <rFont val="Calibri"/>
        <family val="2"/>
        <scheme val="minor"/>
      </rPr>
      <t>NEYRA, FEDERICO</t>
    </r>
  </si>
  <si>
    <r>
      <rPr>
        <sz val="11"/>
        <color theme="1"/>
        <rFont val="Calibri"/>
        <family val="2"/>
        <scheme val="minor"/>
      </rPr>
      <t>AVA004</t>
    </r>
  </si>
  <si>
    <r>
      <rPr>
        <sz val="11"/>
        <color theme="1"/>
        <rFont val="Calibri"/>
        <family val="2"/>
        <scheme val="minor"/>
      </rPr>
      <t>GONZALEZ, RAMIRO</t>
    </r>
  </si>
  <si>
    <r>
      <rPr>
        <sz val="11"/>
        <color theme="1"/>
        <rFont val="Calibri"/>
        <family val="2"/>
        <scheme val="minor"/>
      </rPr>
      <t>CCA783</t>
    </r>
  </si>
  <si>
    <r>
      <rPr>
        <sz val="11"/>
        <color theme="1"/>
        <rFont val="Calibri"/>
        <family val="2"/>
        <scheme val="minor"/>
      </rPr>
      <t xml:space="preserve">WILHELM, </t>
    </r>
    <r>
      <rPr>
        <sz val="11"/>
        <color theme="1"/>
        <rFont val="Calibri"/>
        <family val="2"/>
        <scheme val="minor"/>
      </rPr>
      <t>ALEJANDRO</t>
    </r>
  </si>
  <si>
    <r>
      <rPr>
        <sz val="11"/>
        <color theme="1"/>
        <rFont val="Calibri"/>
        <family val="2"/>
        <scheme val="minor"/>
      </rPr>
      <t>BRA001</t>
    </r>
  </si>
  <si>
    <r>
      <rPr>
        <sz val="11"/>
        <color theme="1"/>
        <rFont val="Calibri"/>
        <family val="2"/>
        <scheme val="minor"/>
      </rPr>
      <t>HELMAN, JUAN CARLOS</t>
    </r>
  </si>
  <si>
    <r>
      <rPr>
        <sz val="11"/>
        <color theme="1"/>
        <rFont val="Calibri"/>
        <family val="2"/>
        <scheme val="minor"/>
      </rPr>
      <t>CCA551</t>
    </r>
  </si>
  <si>
    <r>
      <rPr>
        <sz val="11"/>
        <color theme="1"/>
        <rFont val="Calibri"/>
        <family val="2"/>
        <scheme val="minor"/>
      </rPr>
      <t>MALANO, ALEJANDRO</t>
    </r>
  </si>
  <si>
    <r>
      <rPr>
        <sz val="11"/>
        <color theme="1"/>
        <rFont val="Calibri"/>
        <family val="2"/>
        <scheme val="minor"/>
      </rPr>
      <t>HER028</t>
    </r>
  </si>
  <si>
    <r>
      <rPr>
        <sz val="11"/>
        <color theme="1"/>
        <rFont val="Calibri"/>
        <family val="2"/>
        <scheme val="minor"/>
      </rPr>
      <t xml:space="preserve">GALVAN, </t>
    </r>
    <r>
      <rPr>
        <sz val="11"/>
        <color theme="1"/>
        <rFont val="Calibri"/>
        <family val="2"/>
        <scheme val="minor"/>
      </rPr>
      <t>CRISTIAN</t>
    </r>
  </si>
  <si>
    <r>
      <rPr>
        <sz val="11"/>
        <color theme="1"/>
        <rFont val="Calibri"/>
        <family val="2"/>
        <scheme val="minor"/>
      </rPr>
      <t>CCA754</t>
    </r>
  </si>
  <si>
    <r>
      <rPr>
        <sz val="11"/>
        <color theme="1"/>
        <rFont val="Calibri"/>
        <family val="2"/>
        <scheme val="minor"/>
      </rPr>
      <t xml:space="preserve">NOBILE. </t>
    </r>
    <r>
      <rPr>
        <sz val="11"/>
        <color theme="1"/>
        <rFont val="Calibri"/>
        <family val="2"/>
        <scheme val="minor"/>
      </rPr>
      <t>IGNACIO</t>
    </r>
  </si>
  <si>
    <r>
      <rPr>
        <sz val="11"/>
        <color theme="1"/>
        <rFont val="Calibri"/>
        <family val="2"/>
        <scheme val="minor"/>
      </rPr>
      <t>HER011</t>
    </r>
  </si>
  <si>
    <r>
      <rPr>
        <sz val="11"/>
        <color theme="1"/>
        <rFont val="Calibri"/>
        <family val="2"/>
        <scheme val="minor"/>
      </rPr>
      <t>YSASI, PABLO</t>
    </r>
  </si>
  <si>
    <r>
      <rPr>
        <sz val="11"/>
        <color theme="1"/>
        <rFont val="Calibri"/>
        <family val="2"/>
        <scheme val="minor"/>
      </rPr>
      <t>FRA0009</t>
    </r>
  </si>
  <si>
    <r>
      <rPr>
        <sz val="11"/>
        <color theme="1"/>
        <rFont val="Calibri"/>
        <family val="2"/>
        <scheme val="minor"/>
      </rPr>
      <t>BOVARI, DIEGO</t>
    </r>
  </si>
  <si>
    <r>
      <rPr>
        <sz val="11"/>
        <color theme="1"/>
        <rFont val="Calibri"/>
        <family val="2"/>
        <scheme val="minor"/>
      </rPr>
      <t>BRA002</t>
    </r>
  </si>
  <si>
    <r>
      <rPr>
        <sz val="6"/>
        <rFont val="Arial"/>
      </rPr>
      <t>-</t>
    </r>
  </si>
  <si>
    <r>
      <rPr>
        <sz val="11"/>
        <color theme="1"/>
        <rFont val="Calibri"/>
        <family val="2"/>
        <scheme val="minor"/>
      </rPr>
      <t>NEYRA, ALEJANDRO</t>
    </r>
  </si>
  <si>
    <r>
      <rPr>
        <sz val="11"/>
        <color theme="1"/>
        <rFont val="Calibri"/>
        <family val="2"/>
        <scheme val="minor"/>
      </rPr>
      <t>AVA002</t>
    </r>
  </si>
  <si>
    <r>
      <rPr>
        <sz val="11"/>
        <color theme="1"/>
        <rFont val="Calibri"/>
        <family val="2"/>
        <scheme val="minor"/>
      </rPr>
      <t>-</t>
    </r>
  </si>
  <si>
    <r>
      <rPr>
        <sz val="11"/>
        <color theme="1"/>
        <rFont val="Calibri"/>
        <family val="2"/>
        <scheme val="minor"/>
      </rPr>
      <t>GIOL, JUAN</t>
    </r>
  </si>
  <si>
    <r>
      <rPr>
        <sz val="11"/>
        <color theme="1"/>
        <rFont val="Calibri"/>
        <family val="2"/>
        <scheme val="minor"/>
      </rPr>
      <t>MEN0012</t>
    </r>
  </si>
  <si>
    <r>
      <rPr>
        <sz val="11"/>
        <color theme="1"/>
        <rFont val="Calibri"/>
        <family val="2"/>
        <scheme val="minor"/>
      </rPr>
      <t>ALIGNANI, PABLO</t>
    </r>
  </si>
  <si>
    <r>
      <rPr>
        <sz val="11"/>
        <color theme="1"/>
        <rFont val="Calibri"/>
        <family val="2"/>
        <scheme val="minor"/>
      </rPr>
      <t>HER001</t>
    </r>
  </si>
  <si>
    <r>
      <rPr>
        <sz val="11"/>
        <color theme="1"/>
        <rFont val="Calibri"/>
        <family val="2"/>
        <scheme val="minor"/>
      </rPr>
      <t>FABRIS, CLAUDIO</t>
    </r>
  </si>
  <si>
    <r>
      <rPr>
        <sz val="11"/>
        <color theme="1"/>
        <rFont val="Calibri"/>
        <family val="2"/>
        <scheme val="minor"/>
      </rPr>
      <t>ROS0047</t>
    </r>
  </si>
  <si>
    <r>
      <rPr>
        <sz val="11"/>
        <color theme="1"/>
        <rFont val="Calibri"/>
        <family val="2"/>
        <scheme val="minor"/>
      </rPr>
      <t>MARCHESE, ALEJANDRO</t>
    </r>
  </si>
  <si>
    <r>
      <rPr>
        <sz val="11"/>
        <color theme="1"/>
        <rFont val="Calibri"/>
        <family val="2"/>
        <scheme val="minor"/>
      </rPr>
      <t>CCA823</t>
    </r>
  </si>
  <si>
    <r>
      <rPr>
        <sz val="11"/>
        <color theme="1"/>
        <rFont val="Calibri"/>
        <family val="2"/>
        <scheme val="minor"/>
      </rPr>
      <t>BIASONE, MAURICIO</t>
    </r>
  </si>
  <si>
    <r>
      <rPr>
        <sz val="11"/>
        <color theme="1"/>
        <rFont val="Calibri"/>
        <family val="2"/>
        <scheme val="minor"/>
      </rPr>
      <t>ROS0056</t>
    </r>
  </si>
  <si>
    <r>
      <rPr>
        <sz val="11"/>
        <color theme="1"/>
        <rFont val="Calibri"/>
        <family val="2"/>
        <scheme val="minor"/>
      </rPr>
      <t xml:space="preserve">GALVAN, </t>
    </r>
    <r>
      <rPr>
        <sz val="11"/>
        <color theme="1"/>
        <rFont val="Calibri"/>
        <family val="2"/>
        <scheme val="minor"/>
      </rPr>
      <t>JOSE</t>
    </r>
  </si>
  <si>
    <r>
      <rPr>
        <sz val="11"/>
        <color theme="1"/>
        <rFont val="Calibri"/>
        <family val="2"/>
        <scheme val="minor"/>
      </rPr>
      <t>CCA645</t>
    </r>
  </si>
  <si>
    <r>
      <rPr>
        <sz val="11"/>
        <color theme="1"/>
        <rFont val="Calibri"/>
        <family val="2"/>
        <scheme val="minor"/>
      </rPr>
      <t>ECHEVARRIA, ALBERTO</t>
    </r>
  </si>
  <si>
    <r>
      <rPr>
        <sz val="11"/>
        <color theme="1"/>
        <rFont val="Calibri"/>
        <family val="2"/>
        <scheme val="minor"/>
      </rPr>
      <t>FRA0024</t>
    </r>
  </si>
  <si>
    <r>
      <rPr>
        <sz val="11"/>
        <color theme="1"/>
        <rFont val="Calibri"/>
        <family val="2"/>
        <scheme val="minor"/>
      </rPr>
      <t>YSASI, MIGUEL</t>
    </r>
  </si>
  <si>
    <r>
      <rPr>
        <sz val="11"/>
        <color theme="1"/>
        <rFont val="Calibri"/>
        <family val="2"/>
        <scheme val="minor"/>
      </rPr>
      <t>FRA0002</t>
    </r>
  </si>
  <si>
    <r>
      <rPr>
        <sz val="11"/>
        <color theme="1"/>
        <rFont val="Calibri"/>
        <family val="2"/>
        <scheme val="minor"/>
      </rPr>
      <t xml:space="preserve">ORTIZ, </t>
    </r>
    <r>
      <rPr>
        <sz val="11"/>
        <color theme="1"/>
        <rFont val="Calibri"/>
        <family val="2"/>
        <scheme val="minor"/>
      </rPr>
      <t>HORACIO</t>
    </r>
  </si>
  <si>
    <r>
      <rPr>
        <sz val="11"/>
        <color theme="1"/>
        <rFont val="Calibri"/>
        <family val="2"/>
        <scheme val="minor"/>
      </rPr>
      <t>AEA016</t>
    </r>
  </si>
  <si>
    <t>RANKING F1B - LA MEZQUITA</t>
  </si>
  <si>
    <r>
      <t xml:space="preserve">DIRECTOR: </t>
    </r>
    <r>
      <rPr>
        <b/>
        <sz val="11"/>
        <rFont val="Calibri"/>
        <family val="2"/>
        <scheme val="minor"/>
      </rPr>
      <t xml:space="preserve">ORTIZ. HORACIO - </t>
    </r>
    <r>
      <rPr>
        <sz val="11"/>
        <color theme="1"/>
        <rFont val="Calibri"/>
        <family val="2"/>
        <scheme val="minor"/>
      </rPr>
      <t xml:space="preserve">COLABORADORES: FABRIS, GALVAN, MARCHESE, PALMIERI M., GIOL </t>
    </r>
  </si>
  <si>
    <r>
      <t xml:space="preserve">DIRECTOR: </t>
    </r>
    <r>
      <rPr>
        <b/>
        <sz val="11"/>
        <rFont val="Calibri"/>
        <family val="2"/>
        <scheme val="minor"/>
      </rPr>
      <t xml:space="preserve">NEYRA. ALEJANDRO - </t>
    </r>
    <r>
      <rPr>
        <sz val="11"/>
        <color theme="1"/>
        <rFont val="Calibri"/>
        <family val="2"/>
        <scheme val="minor"/>
      </rPr>
      <t>COLABORADORES: BOVARI, WILHELM, MALANO, GALVAN C.</t>
    </r>
  </si>
  <si>
    <t>NEYRA, FEDERICO</t>
  </si>
  <si>
    <t>NEYRA, ALEJANDRO CESAR</t>
  </si>
  <si>
    <t>GALVA, GUSTAVO</t>
  </si>
  <si>
    <t>SOMALE, DIEGO</t>
  </si>
  <si>
    <t>CHS006</t>
  </si>
  <si>
    <t>CUFFIA, LUCAS</t>
  </si>
  <si>
    <t>CHS003</t>
  </si>
  <si>
    <t>AVA004</t>
  </si>
  <si>
    <t>GONZALEZ, RAMIRO</t>
  </si>
  <si>
    <t>CCA783</t>
  </si>
  <si>
    <t>BAÑOS, ALFREDO</t>
  </si>
  <si>
    <t>RIVERO, LUCAS</t>
  </si>
  <si>
    <t>MALANO, ALEJANDRO</t>
  </si>
  <si>
    <t>TOTAL</t>
  </si>
  <si>
    <t>PUNTOS</t>
  </si>
  <si>
    <t>CCA711</t>
  </si>
  <si>
    <t>AAQ004</t>
  </si>
  <si>
    <t>PAR036</t>
  </si>
  <si>
    <t>HER028</t>
  </si>
  <si>
    <t>MARCHESE, ALEJANDRO</t>
  </si>
  <si>
    <t>CCA823</t>
  </si>
  <si>
    <t>GALVAN, JOSE</t>
  </si>
  <si>
    <t>CCA645</t>
  </si>
  <si>
    <t>ORTIZ, HORACIO</t>
  </si>
  <si>
    <t>AEA016</t>
  </si>
  <si>
    <t>GIOL, JUAN</t>
  </si>
  <si>
    <t>MEN0012</t>
  </si>
  <si>
    <t>ALIGNANI, PABLO</t>
  </si>
  <si>
    <t>HER001</t>
  </si>
  <si>
    <t>FABRIS, CLAUDIO</t>
  </si>
  <si>
    <t>ROS0047</t>
  </si>
  <si>
    <t>BIASONE, MAURICIO</t>
  </si>
  <si>
    <t>ROS0056</t>
  </si>
  <si>
    <t>ECHEVARRIA, ALBERTO</t>
  </si>
  <si>
    <t>FRA0024</t>
  </si>
  <si>
    <t>YSASI, MIGUEL</t>
  </si>
  <si>
    <t>-</t>
  </si>
  <si>
    <t>RANKING F1A - SAN JUAN</t>
  </si>
  <si>
    <t>RANKING F1B - SAN JUAN</t>
  </si>
  <si>
    <t>ZITO, MAURICIO</t>
  </si>
  <si>
    <t>PALMIERI, MARIO</t>
  </si>
  <si>
    <t>PALMIERI, RICARDO</t>
  </si>
  <si>
    <t>JUAREZ, EMMANUEL</t>
  </si>
  <si>
    <t>PLT023</t>
  </si>
  <si>
    <t>RAF022</t>
  </si>
  <si>
    <t>RAF019</t>
  </si>
  <si>
    <t>RIO001</t>
  </si>
  <si>
    <t>RANKING F1C - SAN JUAN</t>
  </si>
  <si>
    <t>ANTONUCCI, RENE OSCAR</t>
  </si>
  <si>
    <t>CUFFIA, LUCAS SEBASTIAN</t>
  </si>
  <si>
    <t>GALVAN, CRISTIAN</t>
  </si>
  <si>
    <t>GONZÁLEZ LÓPEZ, RAMIRO</t>
  </si>
  <si>
    <t>NEYRA, FEDERICO NICOLAS</t>
  </si>
  <si>
    <t>YSASI, PABLO</t>
  </si>
  <si>
    <t>BOVARI, DIEGO GERMAN</t>
  </si>
  <si>
    <t>HELMAN, JUAN CARLOS</t>
  </si>
  <si>
    <t>BAÑOS, ALFREDO DANIEL</t>
  </si>
  <si>
    <t>WILHELM, CARLOS ALEJANDRO</t>
  </si>
  <si>
    <t>NOBILE, IGNACIO NICOLAS</t>
  </si>
  <si>
    <t>RIVERO LORENZON, LUCAS MANUEL</t>
  </si>
  <si>
    <t>MAÑERO, FACUNDO</t>
  </si>
  <si>
    <t>GALVAN, GUSTAVO</t>
  </si>
  <si>
    <t>ARMENTO, CLAUDIO BERNARDO</t>
  </si>
  <si>
    <t>CARRIZO LAVADO, FEDERICO FABIAN</t>
  </si>
  <si>
    <t>CARRIZO SISTEMA, MARIA GUADALUPE</t>
  </si>
  <si>
    <t>MAÑERO, RUBEN</t>
  </si>
  <si>
    <t>MELENDEZ, IVAN</t>
  </si>
  <si>
    <t>PAREDES, WASHINGTON FABIAN</t>
  </si>
  <si>
    <t>PETRONE, LUIS ALEKANDRO</t>
  </si>
  <si>
    <t>AVA001</t>
  </si>
  <si>
    <t>CCA754</t>
  </si>
  <si>
    <t>FRA009</t>
  </si>
  <si>
    <t>BRA002</t>
  </si>
  <si>
    <t>CCA551</t>
  </si>
  <si>
    <t>AVA002</t>
  </si>
  <si>
    <t>BRA001</t>
  </si>
  <si>
    <t>HER011</t>
  </si>
  <si>
    <t>RAF080</t>
  </si>
  <si>
    <t>ROS092</t>
  </si>
  <si>
    <t>MEN030</t>
  </si>
  <si>
    <t>MEN025</t>
  </si>
  <si>
    <t>RAF081</t>
  </si>
  <si>
    <t>CHI578</t>
  </si>
  <si>
    <t>MEN031</t>
  </si>
  <si>
    <t>AAQ024</t>
  </si>
  <si>
    <t>MEN012</t>
  </si>
  <si>
    <t>FABRIS, CLAUDIO ARIEL</t>
  </si>
  <si>
    <t>ROS047</t>
  </si>
  <si>
    <t>ROS056</t>
  </si>
  <si>
    <t>ORTIZ, HORACIO OSVALDO</t>
  </si>
  <si>
    <t>FRA024</t>
  </si>
  <si>
    <t>AYALA, PABLO</t>
  </si>
  <si>
    <t>MEN009</t>
  </si>
  <si>
    <t>YSASI, MIGUEL ANGEL</t>
  </si>
  <si>
    <t>FRA002</t>
  </si>
  <si>
    <t>ALVAREZ, ALFREDO ALEJANDRO</t>
  </si>
  <si>
    <t>CHS012</t>
  </si>
  <si>
    <t>FURIERI, EDUARDO JOSÉ</t>
  </si>
  <si>
    <t>MEN001</t>
  </si>
  <si>
    <t>F1A</t>
  </si>
  <si>
    <t>F1B</t>
  </si>
  <si>
    <t>NAC</t>
  </si>
  <si>
    <t>POS.</t>
  </si>
  <si>
    <t>NOMBRE</t>
  </si>
  <si>
    <t>LICENCIA</t>
  </si>
  <si>
    <t>F1C</t>
  </si>
  <si>
    <t>RANKING F1A - MENDOZA</t>
  </si>
  <si>
    <t>RANKING F1B - MENDOZA</t>
  </si>
  <si>
    <t>RANKING F1C - MENDOZA</t>
  </si>
  <si>
    <t>WILHELM, GERARDO ALBERTO</t>
  </si>
  <si>
    <t>ARG 040017A</t>
  </si>
  <si>
    <t>ARG 040018A</t>
  </si>
  <si>
    <t>ARG 040065A</t>
  </si>
  <si>
    <t>ARG 040057A</t>
  </si>
  <si>
    <t>ARG 040030A</t>
  </si>
  <si>
    <t>ARG 040067A</t>
  </si>
  <si>
    <t>ARG 040031A</t>
  </si>
  <si>
    <t>ARG 040023A</t>
  </si>
  <si>
    <t>P. Extras</t>
  </si>
  <si>
    <t>ARG 040323A</t>
  </si>
  <si>
    <t>ARG 040322A</t>
  </si>
  <si>
    <t>ARG 040068A</t>
  </si>
  <si>
    <t>ARG 040029A</t>
  </si>
  <si>
    <t>ARG 040066A</t>
  </si>
  <si>
    <t>ARG 040043A</t>
  </si>
  <si>
    <t>P. EXTRAS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</si>
  <si>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BOVARI, DIEGO - </t>
    </r>
    <r>
      <rPr>
        <b/>
        <sz val="11"/>
        <color theme="1"/>
        <rFont val="Calibri"/>
        <family val="2"/>
        <scheme val="minor"/>
      </rPr>
      <t>COLABORADORES:</t>
    </r>
    <r>
      <rPr>
        <sz val="11"/>
        <color theme="1"/>
        <rFont val="Calibri"/>
        <family val="2"/>
        <scheme val="minor"/>
      </rPr>
      <t xml:space="preserve"> YSASI PABLO,  WILHELM GERARDO ALBERTO, WILHELM CARLOS ALEJANDRO, NEYRA ALEJANDRO CESAR.</t>
    </r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</si>
  <si>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MARCHESE, ALEJANDRO - </t>
    </r>
    <r>
      <rPr>
        <b/>
        <sz val="11"/>
        <color theme="1"/>
        <rFont val="Calibri"/>
        <family val="2"/>
        <scheme val="minor"/>
      </rPr>
      <t>COLABORADORES:</t>
    </r>
    <r>
      <rPr>
        <sz val="11"/>
        <color theme="1"/>
        <rFont val="Calibri"/>
        <family val="2"/>
        <scheme val="minor"/>
      </rPr>
      <t xml:space="preserve"> FABRIS CLAUDIO, GALVAN JOSE, PALMIERI MARIO, GIOL JUAN, BIASONE MAURICO.</t>
    </r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</si>
  <si>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GALVAN GUSTAVO - </t>
    </r>
    <r>
      <rPr>
        <b/>
        <sz val="11"/>
        <color theme="1"/>
        <rFont val="Calibri"/>
        <family val="2"/>
        <scheme val="minor"/>
      </rPr>
      <t>COLABORADORES:</t>
    </r>
    <r>
      <rPr>
        <sz val="11"/>
        <color theme="1"/>
        <rFont val="Calibri"/>
        <family val="2"/>
        <scheme val="minor"/>
      </rPr>
      <t xml:space="preserve"> NEYRA FEDERICO NICOLAS</t>
    </r>
  </si>
  <si>
    <t>RANKING F1C - LA MEZQUITA</t>
  </si>
  <si>
    <r>
      <t xml:space="preserve">DIRECTOR: </t>
    </r>
    <r>
      <rPr>
        <b/>
        <sz val="11"/>
        <rFont val="Calibri"/>
        <family val="2"/>
        <scheme val="minor"/>
      </rPr>
      <t xml:space="preserve">NEYRA. ALEJANDRO - </t>
    </r>
    <r>
      <rPr>
        <sz val="11"/>
        <color theme="1"/>
        <rFont val="Calibri"/>
        <family val="2"/>
        <scheme val="minor"/>
      </rPr>
      <t>COLABORADORES: HELMAN JUAN CARLOS</t>
    </r>
  </si>
  <si>
    <t>ARG 040061A</t>
  </si>
  <si>
    <t>MANERO, FACUNDO</t>
  </si>
  <si>
    <t>NACIONAL F1A - SAN JUAN</t>
  </si>
  <si>
    <t>NACIONAL F1B - SAN JUAN</t>
  </si>
  <si>
    <t>NACIONAL F1C - SAN JUAN</t>
  </si>
  <si>
    <t xml:space="preserve">GONZÁLEZ LÓPEZ, RAMIRO ANDRÉS </t>
  </si>
  <si>
    <t>ARG040034A</t>
  </si>
  <si>
    <t>ARIGOS, LUCAS</t>
  </si>
  <si>
    <t>ARG040019A</t>
  </si>
  <si>
    <t>ARIGÓS, ANÍBAL ENRIQUE</t>
  </si>
  <si>
    <t>ARG040021A</t>
  </si>
  <si>
    <t>ARIGOS, ALEJANDRO</t>
  </si>
  <si>
    <t>ARG040317A</t>
  </si>
  <si>
    <t>NEYRA, FEDERICO NICOLÁS</t>
  </si>
  <si>
    <t>ARG040018A</t>
  </si>
  <si>
    <t>ARG040057A</t>
  </si>
  <si>
    <t>ARG040056A</t>
  </si>
  <si>
    <t>GALVAN, CRISTIAN DARÍO</t>
  </si>
  <si>
    <t>ARG040065A</t>
  </si>
  <si>
    <t>GALVAN, GUSTAVO ADRIÁN</t>
  </si>
  <si>
    <t>ARG040067A</t>
  </si>
  <si>
    <t>NOBILE, IGNACIO</t>
  </si>
  <si>
    <t>ARG040058A</t>
  </si>
  <si>
    <t>ARG040017A</t>
  </si>
  <si>
    <t>GONZALEZ, FERNANDO</t>
  </si>
  <si>
    <t>ARG040503A</t>
  </si>
  <si>
    <t>ARG040031A</t>
  </si>
  <si>
    <t>ARG040030A</t>
  </si>
  <si>
    <t>ANTONUCCI, RENE</t>
  </si>
  <si>
    <t>ARG040270A</t>
  </si>
  <si>
    <t>ARG040043A</t>
  </si>
  <si>
    <t>ARG040061A</t>
  </si>
  <si>
    <t>GALVAN, JOSE OBDULIO</t>
  </si>
  <si>
    <t>ARG040066A</t>
  </si>
  <si>
    <t>ARG040059A</t>
  </si>
  <si>
    <t>ARG040053A</t>
  </si>
  <si>
    <t>ARG040029A</t>
  </si>
  <si>
    <t>ARG040068A</t>
  </si>
  <si>
    <t>D</t>
  </si>
  <si>
    <t>ARG040063A</t>
  </si>
  <si>
    <t>ARG040064A</t>
  </si>
  <si>
    <t>ARG040022A</t>
  </si>
  <si>
    <t>ARG040055A</t>
  </si>
  <si>
    <t>ARMENTO, CLAUDIO</t>
  </si>
  <si>
    <t>ARG040219A</t>
  </si>
  <si>
    <t>ROGGERO, MIGUEL ANGEL</t>
  </si>
  <si>
    <t>ARG040114A</t>
  </si>
  <si>
    <t>NEYRA, JULIANA</t>
  </si>
  <si>
    <t>ARG040502A</t>
  </si>
  <si>
    <t>RANKING F1A - LA CRUZ</t>
  </si>
  <si>
    <t>RANKING F1B - LA CRUZ</t>
  </si>
  <si>
    <t>RANKING F1C - LA CRUZ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</si>
  <si>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GALVAN GUSTAVO - </t>
    </r>
    <r>
      <rPr>
        <b/>
        <sz val="11"/>
        <color theme="1"/>
        <rFont val="Calibri"/>
        <family val="2"/>
        <scheme val="minor"/>
      </rPr>
      <t>COLABORADORES:</t>
    </r>
    <r>
      <rPr>
        <sz val="11"/>
        <color theme="1"/>
        <rFont val="Calibri"/>
        <family val="2"/>
        <scheme val="minor"/>
      </rPr>
      <t xml:space="preserve"> NEYRA FEDERICO NICOLAS, ARIGOS LUCAS</t>
    </r>
  </si>
  <si>
    <t>NACIONAL F1A - LA CRUZ</t>
  </si>
  <si>
    <t>NACIONAL F1B - LA CRUZ</t>
  </si>
  <si>
    <t>NACIONAL F1C - LA CRUZ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</si>
  <si>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NEYRA FEDERICO NICOLAS - </t>
    </r>
    <r>
      <rPr>
        <b/>
        <sz val="11"/>
        <color theme="1"/>
        <rFont val="Calibri"/>
        <family val="2"/>
        <scheme val="minor"/>
      </rPr>
      <t>COLABORADORES:</t>
    </r>
    <r>
      <rPr>
        <sz val="11"/>
        <color theme="1"/>
        <rFont val="Calibri"/>
        <family val="2"/>
        <scheme val="minor"/>
      </rPr>
      <t xml:space="preserve"> ARIGOS ANIBAL, ANTONUCCI RENE, FLECKENSTEIN JORGE</t>
    </r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</si>
  <si>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NEYRA, ALEJANDRO CESAR - </t>
    </r>
    <r>
      <rPr>
        <b/>
        <sz val="11"/>
        <color theme="1"/>
        <rFont val="Calibri"/>
        <family val="2"/>
        <scheme val="minor"/>
      </rPr>
      <t>COLABORADORES:</t>
    </r>
    <r>
      <rPr>
        <sz val="11"/>
        <color theme="1"/>
        <rFont val="Calibri"/>
        <family val="2"/>
        <scheme val="minor"/>
      </rPr>
      <t xml:space="preserve"> YSASI PABLO, WILHELM CARLOS ALEJANDRO, BOVARI DIEGO</t>
    </r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</si>
  <si>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GIOL, JUAN - </t>
    </r>
    <r>
      <rPr>
        <b/>
        <sz val="11"/>
        <color theme="1"/>
        <rFont val="Calibri"/>
        <family val="2"/>
        <scheme val="minor"/>
      </rPr>
      <t>COLABORADORES:</t>
    </r>
    <r>
      <rPr>
        <sz val="11"/>
        <color theme="1"/>
        <rFont val="Calibri"/>
        <family val="2"/>
        <scheme val="minor"/>
      </rPr>
      <t xml:space="preserve"> ARMENTO CLAUDIO, MARCHESE ALEJANDRO, ALIGNANI PABLO, PALMIERI MARIO, JUAREZ EMANUEL, GALVAN JOSE, FLENCKEMSTEIN JORGE, CARLOS LOPEZ, OSCAR MARTINELLI</t>
    </r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</si>
  <si>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BOVARI, DIEGO - </t>
    </r>
    <r>
      <rPr>
        <b/>
        <sz val="11"/>
        <color theme="1"/>
        <rFont val="Calibri"/>
        <family val="2"/>
        <scheme val="minor"/>
      </rPr>
      <t xml:space="preserve">COLABORADORES: </t>
    </r>
    <r>
      <rPr>
        <sz val="11"/>
        <color theme="1"/>
        <rFont val="Calibri"/>
        <family val="2"/>
        <scheme val="minor"/>
      </rPr>
      <t>WILHELM CARLOS ALEJANDRO, NEYRA ALEJANDRO CESAR, GONZALEZ FERNANDO, BARTOMEO RODOLFO</t>
    </r>
  </si>
  <si>
    <t>RANKING F1A - VILLA MARIA</t>
  </si>
  <si>
    <t>RANKING F1B - VILLA MARIA</t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</si>
  <si>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FABRIS CLAUDIO - </t>
    </r>
    <r>
      <rPr>
        <b/>
        <sz val="11"/>
        <color theme="1"/>
        <rFont val="Calibri"/>
        <family val="2"/>
        <scheme val="minor"/>
      </rPr>
      <t>COLABORADORES:</t>
    </r>
    <r>
      <rPr>
        <sz val="11"/>
        <color theme="1"/>
        <rFont val="Calibri"/>
        <family val="2"/>
        <scheme val="minor"/>
      </rPr>
      <t xml:space="preserve"> MARCHESE ALEJANDRO, ALIGNANI PABLO, JUAREZ EMANUEL, GALVAN JOSE, GIOL JUAN, BIASONE MAURICIO</t>
    </r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</si>
  <si>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NEYRA ALEJANDRO - </t>
    </r>
    <r>
      <rPr>
        <b/>
        <sz val="11"/>
        <color theme="1"/>
        <rFont val="Calibri"/>
        <family val="2"/>
        <scheme val="minor"/>
      </rPr>
      <t xml:space="preserve">COLABORADORES: </t>
    </r>
    <r>
      <rPr>
        <sz val="11"/>
        <color theme="1"/>
        <rFont val="Calibri"/>
        <family val="2"/>
        <scheme val="minor"/>
      </rPr>
      <t>BOVARI DIEGO, ARIGOS LUCAS</t>
    </r>
  </si>
  <si>
    <r>
      <rPr>
        <b/>
        <sz val="11"/>
        <color theme="1"/>
        <rFont val="Calibri"/>
        <family val="2"/>
        <scheme val="minor"/>
      </rPr>
      <t>DIRECTOR:</t>
    </r>
    <r>
      <rPr>
        <sz val="11"/>
        <color theme="1"/>
        <rFont val="Calibri"/>
        <family val="2"/>
        <scheme val="minor"/>
      </rPr>
      <t xml:space="preserve"> ARIGOS ANIBAL - </t>
    </r>
    <r>
      <rPr>
        <b/>
        <sz val="11"/>
        <color theme="1"/>
        <rFont val="Calibri"/>
        <family val="2"/>
        <scheme val="minor"/>
      </rPr>
      <t>COLABORADORES:</t>
    </r>
    <r>
      <rPr>
        <sz val="11"/>
        <color theme="1"/>
        <rFont val="Calibri"/>
        <family val="2"/>
        <scheme val="minor"/>
      </rPr>
      <t xml:space="preserve"> RENE ANTONUCCI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</si>
</sst>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Arial"/>
    </font>
    <font>
      <sz val="6"/>
      <name val="Arial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9" xfId="0" applyBorder="1" applyAlignment="1">
      <alignment horizontal="center" vertical="top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9" xfId="0" applyNumberFormat="1" applyBorder="1" applyAlignment="1">
      <alignment horizontal="center" vertical="top"/>
    </xf>
    <xf numFmtId="164" fontId="0" fillId="0" borderId="0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1" fillId="2" borderId="0" xfId="1" applyNumberFormat="1" applyBorder="1" applyAlignment="1">
      <alignment horizontal="center" vertical="center"/>
    </xf>
    <xf numFmtId="164" fontId="1" fillId="2" borderId="3" xfId="1" applyNumberFormat="1" applyBorder="1" applyAlignment="1">
      <alignment horizontal="center" vertical="center"/>
    </xf>
    <xf numFmtId="0" fontId="0" fillId="0" borderId="14" xfId="0" applyBorder="1" applyAlignment="1"/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1" fillId="2" borderId="10" xfId="1" applyNumberFormat="1" applyBorder="1" applyAlignment="1">
      <alignment horizontal="center" vertical="center"/>
    </xf>
    <xf numFmtId="164" fontId="1" fillId="2" borderId="11" xfId="1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 vertical="center"/>
    </xf>
    <xf numFmtId="1" fontId="0" fillId="0" borderId="9" xfId="0" applyNumberFormat="1" applyBorder="1" applyAlignment="1">
      <alignment horizont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1" fillId="2" borderId="2" xfId="1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wrapText="1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2" borderId="10" xfId="1" applyNumberFormat="1" applyBorder="1" applyAlignment="1">
      <alignment horizontal="center"/>
    </xf>
    <xf numFmtId="164" fontId="1" fillId="2" borderId="7" xfId="1" applyNumberFormat="1" applyBorder="1" applyAlignment="1">
      <alignment horizontal="center" vertical="center"/>
    </xf>
    <xf numFmtId="164" fontId="1" fillId="2" borderId="6" xfId="1" applyNumberFormat="1" applyBorder="1" applyAlignment="1">
      <alignment horizontal="center" vertical="center"/>
    </xf>
    <xf numFmtId="164" fontId="1" fillId="2" borderId="4" xfId="1" applyNumberForma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4" fillId="0" borderId="12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sqref="A1:K1"/>
    </sheetView>
  </sheetViews>
  <sheetFormatPr baseColWidth="10" defaultRowHeight="15" x14ac:dyDescent="0.25"/>
  <cols>
    <col min="1" max="1" width="5.140625" bestFit="1" customWidth="1"/>
    <col min="2" max="2" width="36.42578125" customWidth="1"/>
    <col min="3" max="3" width="16" customWidth="1"/>
    <col min="4" max="9" width="15.7109375" customWidth="1"/>
    <col min="10" max="10" width="15.7109375" style="55" customWidth="1"/>
  </cols>
  <sheetData>
    <row r="1" spans="1:11" ht="15.75" thickBot="1" x14ac:dyDescent="0.3">
      <c r="A1" s="118" t="s">
        <v>148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</row>
    <row r="2" spans="1:11" ht="15.75" thickBot="1" x14ac:dyDescent="0.3">
      <c r="A2" s="121"/>
      <c r="B2" s="122"/>
      <c r="C2" s="122"/>
      <c r="D2" s="123">
        <v>2017</v>
      </c>
      <c r="E2" s="124"/>
      <c r="F2" s="125"/>
      <c r="G2" s="123">
        <v>2018</v>
      </c>
      <c r="H2" s="124"/>
      <c r="I2" s="124"/>
      <c r="J2" s="125"/>
      <c r="K2" s="54"/>
    </row>
    <row r="3" spans="1:11" ht="15.75" thickBot="1" x14ac:dyDescent="0.3">
      <c r="A3" s="58" t="s">
        <v>151</v>
      </c>
      <c r="B3" s="58" t="s">
        <v>152</v>
      </c>
      <c r="C3" s="59" t="s">
        <v>153</v>
      </c>
      <c r="D3" s="56">
        <v>1</v>
      </c>
      <c r="E3" s="57">
        <v>2</v>
      </c>
      <c r="F3" s="57" t="s">
        <v>150</v>
      </c>
      <c r="G3" s="56">
        <v>1</v>
      </c>
      <c r="H3" s="56">
        <v>2</v>
      </c>
      <c r="I3" s="57" t="s">
        <v>150</v>
      </c>
      <c r="J3" s="57">
        <v>4</v>
      </c>
      <c r="K3" s="59" t="s">
        <v>62</v>
      </c>
    </row>
    <row r="4" spans="1:11" x14ac:dyDescent="0.25">
      <c r="A4" s="33">
        <v>1</v>
      </c>
      <c r="B4" s="70" t="s">
        <v>185</v>
      </c>
      <c r="C4" s="15" t="s">
        <v>186</v>
      </c>
      <c r="D4" s="113">
        <v>993.13725490196077</v>
      </c>
      <c r="E4" s="115">
        <v>853.33333333333337</v>
      </c>
      <c r="F4" s="61">
        <v>1000</v>
      </c>
      <c r="G4" s="75">
        <v>1000</v>
      </c>
      <c r="H4" s="73">
        <v>922.463768115942</v>
      </c>
      <c r="I4" s="73">
        <v>1000</v>
      </c>
      <c r="J4" s="115">
        <v>0</v>
      </c>
      <c r="K4" s="67">
        <f t="shared" ref="K4:K28" si="0">(SUM(D4:F4)-MIN(D4:F4))+(SUM(G4:J4)-MIN(G4:J4))</f>
        <v>4915.6010230179027</v>
      </c>
    </row>
    <row r="5" spans="1:11" x14ac:dyDescent="0.25">
      <c r="A5" s="34">
        <v>2</v>
      </c>
      <c r="B5" s="10" t="s">
        <v>102</v>
      </c>
      <c r="C5" s="20" t="s">
        <v>195</v>
      </c>
      <c r="D5" s="114">
        <v>643.13725490196077</v>
      </c>
      <c r="E5" s="50">
        <v>953.33333333333337</v>
      </c>
      <c r="F5" s="63">
        <v>1000</v>
      </c>
      <c r="G5" s="52">
        <v>0</v>
      </c>
      <c r="H5" s="75">
        <v>1000</v>
      </c>
      <c r="I5" s="75">
        <v>961.48148148148152</v>
      </c>
      <c r="J5" s="75">
        <v>1000</v>
      </c>
      <c r="K5" s="68">
        <f t="shared" si="0"/>
        <v>4914.8148148148157</v>
      </c>
    </row>
    <row r="6" spans="1:11" x14ac:dyDescent="0.25">
      <c r="A6" s="34">
        <v>3</v>
      </c>
      <c r="B6" s="71" t="s">
        <v>101</v>
      </c>
      <c r="C6" s="20" t="s">
        <v>160</v>
      </c>
      <c r="D6" s="62">
        <v>1000</v>
      </c>
      <c r="E6" s="52">
        <v>861.90476190476193</v>
      </c>
      <c r="F6" s="63">
        <v>1000</v>
      </c>
      <c r="G6" s="52">
        <v>179.84496124031008</v>
      </c>
      <c r="H6" s="75">
        <v>940.5797101449275</v>
      </c>
      <c r="I6" s="75">
        <v>942.96296296296293</v>
      </c>
      <c r="J6" s="75">
        <v>926.24113475177307</v>
      </c>
      <c r="K6" s="68">
        <f t="shared" si="0"/>
        <v>4809.7838078596633</v>
      </c>
    </row>
    <row r="7" spans="1:11" x14ac:dyDescent="0.25">
      <c r="A7" s="34">
        <v>4</v>
      </c>
      <c r="B7" s="10" t="s">
        <v>106</v>
      </c>
      <c r="C7" s="20" t="s">
        <v>165</v>
      </c>
      <c r="D7" s="62">
        <v>972.54901960784309</v>
      </c>
      <c r="E7" s="52">
        <v>817.14285714285711</v>
      </c>
      <c r="F7" s="63">
        <v>823.33333333333337</v>
      </c>
      <c r="G7" s="75">
        <v>943.41085271317831</v>
      </c>
      <c r="H7" s="75">
        <v>964.49275362318838</v>
      </c>
      <c r="I7" s="52">
        <v>822.22222222222217</v>
      </c>
      <c r="J7" s="75">
        <v>944.68085106382978</v>
      </c>
      <c r="K7" s="68">
        <f t="shared" si="0"/>
        <v>4648.4668103413733</v>
      </c>
    </row>
    <row r="8" spans="1:11" x14ac:dyDescent="0.25">
      <c r="A8" s="34">
        <v>5</v>
      </c>
      <c r="B8" s="7" t="s">
        <v>103</v>
      </c>
      <c r="C8" s="20" t="s">
        <v>163</v>
      </c>
      <c r="D8" s="65">
        <v>521.56862745098044</v>
      </c>
      <c r="E8" s="50">
        <v>937.14285714285711</v>
      </c>
      <c r="F8" s="63">
        <v>985</v>
      </c>
      <c r="G8" s="52">
        <v>116.27906976744185</v>
      </c>
      <c r="H8" s="75">
        <v>880.43478260869563</v>
      </c>
      <c r="I8" s="75">
        <v>844.44444444444446</v>
      </c>
      <c r="J8" s="75">
        <v>845.39007092198585</v>
      </c>
      <c r="K8" s="68">
        <f t="shared" si="0"/>
        <v>4492.4121551179833</v>
      </c>
    </row>
    <row r="9" spans="1:11" x14ac:dyDescent="0.25">
      <c r="A9" s="34">
        <v>6</v>
      </c>
      <c r="B9" s="7" t="s">
        <v>99</v>
      </c>
      <c r="C9" s="20" t="s">
        <v>161</v>
      </c>
      <c r="D9" s="62">
        <v>898.03921568627447</v>
      </c>
      <c r="E9" s="52">
        <v>668</v>
      </c>
      <c r="F9" s="63">
        <v>1000</v>
      </c>
      <c r="G9" s="52">
        <v>244.96124031007753</v>
      </c>
      <c r="H9" s="75">
        <v>426.81159420289856</v>
      </c>
      <c r="I9" s="75">
        <v>888.88888888888891</v>
      </c>
      <c r="J9" s="75">
        <v>992.98325033952017</v>
      </c>
      <c r="K9" s="68">
        <f t="shared" si="0"/>
        <v>4206.7229491175822</v>
      </c>
    </row>
    <row r="10" spans="1:11" x14ac:dyDescent="0.25">
      <c r="A10" s="34">
        <v>7</v>
      </c>
      <c r="B10" s="10" t="s">
        <v>110</v>
      </c>
      <c r="C10" s="20" t="s">
        <v>164</v>
      </c>
      <c r="D10" s="65">
        <v>0</v>
      </c>
      <c r="E10" s="50">
        <v>981.69642857142856</v>
      </c>
      <c r="F10" s="63">
        <v>443.33333333333331</v>
      </c>
      <c r="G10" s="52">
        <v>0</v>
      </c>
      <c r="H10" s="75">
        <v>820.28985507246375</v>
      </c>
      <c r="I10" s="75">
        <v>992.17963608207504</v>
      </c>
      <c r="J10" s="75">
        <v>885.81560283687941</v>
      </c>
      <c r="K10" s="68">
        <f t="shared" si="0"/>
        <v>4123.3148558961802</v>
      </c>
    </row>
    <row r="11" spans="1:11" x14ac:dyDescent="0.25">
      <c r="A11" s="34">
        <v>8</v>
      </c>
      <c r="B11" s="10" t="s">
        <v>50</v>
      </c>
      <c r="C11" s="20" t="s">
        <v>159</v>
      </c>
      <c r="D11" s="65">
        <v>185.29411764705881</v>
      </c>
      <c r="E11" s="50">
        <v>1000</v>
      </c>
      <c r="F11" s="63">
        <v>853.33333333333337</v>
      </c>
      <c r="G11" s="52">
        <v>18.604651162790699</v>
      </c>
      <c r="H11" s="75">
        <v>608.695652173913</v>
      </c>
      <c r="I11" s="75">
        <v>636.2962962962963</v>
      </c>
      <c r="J11" s="75">
        <v>829.07801418439715</v>
      </c>
      <c r="K11" s="68">
        <f t="shared" si="0"/>
        <v>3927.4032959879396</v>
      </c>
    </row>
    <row r="12" spans="1:11" x14ac:dyDescent="0.25">
      <c r="A12" s="34">
        <v>9</v>
      </c>
      <c r="B12" s="10" t="s">
        <v>104</v>
      </c>
      <c r="C12" s="20" t="s">
        <v>196</v>
      </c>
      <c r="D12" s="62">
        <v>924.50980392156862</v>
      </c>
      <c r="E12" s="52">
        <v>800.95238095238096</v>
      </c>
      <c r="F12" s="63">
        <v>868.33333333333337</v>
      </c>
      <c r="G12" s="52">
        <v>0</v>
      </c>
      <c r="H12" s="75">
        <v>879.71014492753625</v>
      </c>
      <c r="I12" s="75">
        <v>831.85185185185185</v>
      </c>
      <c r="J12" s="75">
        <v>0</v>
      </c>
      <c r="K12" s="68">
        <f t="shared" si="0"/>
        <v>3504.4051340342903</v>
      </c>
    </row>
    <row r="13" spans="1:11" x14ac:dyDescent="0.25">
      <c r="A13" s="34">
        <v>10</v>
      </c>
      <c r="B13" s="10" t="s">
        <v>201</v>
      </c>
      <c r="C13" s="20" t="s">
        <v>202</v>
      </c>
      <c r="D13" s="62">
        <v>851.96078431372553</v>
      </c>
      <c r="E13" s="50">
        <v>965.71428571428567</v>
      </c>
      <c r="F13" s="66">
        <v>801.66666666666663</v>
      </c>
      <c r="G13" s="52">
        <v>0</v>
      </c>
      <c r="H13" s="75">
        <v>908.695652173913</v>
      </c>
      <c r="I13" s="75">
        <v>596.2962962962963</v>
      </c>
      <c r="J13" s="74">
        <v>0</v>
      </c>
      <c r="K13" s="68">
        <f t="shared" si="0"/>
        <v>3322.6670184982204</v>
      </c>
    </row>
    <row r="14" spans="1:11" x14ac:dyDescent="0.25">
      <c r="A14" s="34">
        <v>11</v>
      </c>
      <c r="B14" s="10" t="s">
        <v>208</v>
      </c>
      <c r="C14" s="20" t="s">
        <v>209</v>
      </c>
      <c r="D14" s="65">
        <v>0</v>
      </c>
      <c r="E14" s="50">
        <v>0</v>
      </c>
      <c r="F14" s="63">
        <v>1000</v>
      </c>
      <c r="G14" s="52">
        <v>0</v>
      </c>
      <c r="H14" s="75">
        <v>857.24637681159425</v>
      </c>
      <c r="I14" s="75">
        <v>971.85185185185185</v>
      </c>
      <c r="J14" s="75">
        <v>0</v>
      </c>
      <c r="K14" s="68">
        <f t="shared" si="0"/>
        <v>2829.0982286634462</v>
      </c>
    </row>
    <row r="15" spans="1:11" x14ac:dyDescent="0.25">
      <c r="A15" s="34">
        <v>12</v>
      </c>
      <c r="B15" s="10" t="s">
        <v>189</v>
      </c>
      <c r="C15" s="20" t="s">
        <v>190</v>
      </c>
      <c r="D15" s="65">
        <v>0</v>
      </c>
      <c r="E15" s="50">
        <v>0</v>
      </c>
      <c r="F15" s="63">
        <v>0</v>
      </c>
      <c r="G15" s="52">
        <v>186.04651162790697</v>
      </c>
      <c r="H15" s="75">
        <v>972.463768115942</v>
      </c>
      <c r="I15" s="75">
        <v>837.03703703703707</v>
      </c>
      <c r="J15" s="75">
        <v>0</v>
      </c>
      <c r="K15" s="68">
        <f t="shared" si="0"/>
        <v>1995.5473167808859</v>
      </c>
    </row>
    <row r="16" spans="1:11" x14ac:dyDescent="0.25">
      <c r="A16" s="34">
        <v>13</v>
      </c>
      <c r="B16" s="10" t="s">
        <v>98</v>
      </c>
      <c r="C16" s="20" t="s">
        <v>55</v>
      </c>
      <c r="D16" s="65">
        <v>0</v>
      </c>
      <c r="E16" s="50">
        <v>942.85714285714289</v>
      </c>
      <c r="F16" s="63">
        <v>1000</v>
      </c>
      <c r="G16" s="52">
        <v>0</v>
      </c>
      <c r="H16" s="75">
        <v>0</v>
      </c>
      <c r="I16" s="75">
        <v>0</v>
      </c>
      <c r="J16" s="75">
        <v>0</v>
      </c>
      <c r="K16" s="68">
        <f t="shared" si="0"/>
        <v>1942.8571428571429</v>
      </c>
    </row>
    <row r="17" spans="1:11" x14ac:dyDescent="0.25">
      <c r="A17" s="34">
        <v>14</v>
      </c>
      <c r="B17" s="10" t="s">
        <v>191</v>
      </c>
      <c r="C17" s="20" t="s">
        <v>192</v>
      </c>
      <c r="D17" s="65">
        <v>0</v>
      </c>
      <c r="E17" s="50">
        <v>0</v>
      </c>
      <c r="F17" s="63">
        <v>0</v>
      </c>
      <c r="G17" s="52">
        <v>0</v>
      </c>
      <c r="H17" s="75">
        <v>972.463768115942</v>
      </c>
      <c r="I17" s="75">
        <v>828.88888888888891</v>
      </c>
      <c r="J17" s="75">
        <v>0</v>
      </c>
      <c r="K17" s="68">
        <f t="shared" si="0"/>
        <v>1801.3526570048309</v>
      </c>
    </row>
    <row r="18" spans="1:11" x14ac:dyDescent="0.25">
      <c r="A18" s="34">
        <v>15</v>
      </c>
      <c r="B18" s="10" t="s">
        <v>105</v>
      </c>
      <c r="C18" s="20" t="s">
        <v>65</v>
      </c>
      <c r="D18" s="65">
        <v>0</v>
      </c>
      <c r="E18" s="50">
        <v>847.61904761904759</v>
      </c>
      <c r="F18" s="63">
        <v>838.33333333333337</v>
      </c>
      <c r="G18" s="52">
        <v>0</v>
      </c>
      <c r="H18" s="75">
        <v>0</v>
      </c>
      <c r="I18" s="75">
        <v>0</v>
      </c>
      <c r="J18" s="75">
        <v>0</v>
      </c>
      <c r="K18" s="68">
        <f t="shared" si="0"/>
        <v>1685.952380952381</v>
      </c>
    </row>
    <row r="19" spans="1:11" x14ac:dyDescent="0.25">
      <c r="A19" s="34">
        <v>16</v>
      </c>
      <c r="B19" s="10" t="s">
        <v>61</v>
      </c>
      <c r="C19" s="20" t="s">
        <v>67</v>
      </c>
      <c r="D19" s="62">
        <v>900</v>
      </c>
      <c r="E19" s="50">
        <v>754.28571428571433</v>
      </c>
      <c r="F19" s="66">
        <v>700</v>
      </c>
      <c r="G19" s="52">
        <v>0</v>
      </c>
      <c r="H19" s="75">
        <v>0</v>
      </c>
      <c r="I19" s="75">
        <v>0</v>
      </c>
      <c r="J19" s="74">
        <v>0</v>
      </c>
      <c r="K19" s="68">
        <f t="shared" si="0"/>
        <v>1654.2857142857142</v>
      </c>
    </row>
    <row r="20" spans="1:11" x14ac:dyDescent="0.25">
      <c r="A20" s="34">
        <v>17</v>
      </c>
      <c r="B20" s="10" t="s">
        <v>187</v>
      </c>
      <c r="C20" s="20" t="s">
        <v>188</v>
      </c>
      <c r="D20" s="65">
        <v>0</v>
      </c>
      <c r="E20" s="50">
        <v>0</v>
      </c>
      <c r="F20" s="63">
        <v>0</v>
      </c>
      <c r="G20" s="52">
        <v>186.04651162790697</v>
      </c>
      <c r="H20" s="75">
        <v>850.72463768115938</v>
      </c>
      <c r="I20" s="75">
        <v>411.85185185185185</v>
      </c>
      <c r="J20" s="75">
        <v>0</v>
      </c>
      <c r="K20" s="68">
        <f t="shared" si="0"/>
        <v>1448.6230011609182</v>
      </c>
    </row>
    <row r="21" spans="1:11" x14ac:dyDescent="0.25">
      <c r="A21" s="34">
        <v>18</v>
      </c>
      <c r="B21" s="10" t="s">
        <v>108</v>
      </c>
      <c r="C21" s="20" t="s">
        <v>66</v>
      </c>
      <c r="D21" s="65">
        <v>0</v>
      </c>
      <c r="E21" s="50">
        <v>830.47619047619048</v>
      </c>
      <c r="F21" s="63">
        <v>580</v>
      </c>
      <c r="G21" s="52">
        <v>0</v>
      </c>
      <c r="H21" s="75">
        <v>0</v>
      </c>
      <c r="I21" s="75">
        <v>0</v>
      </c>
      <c r="J21" s="75">
        <v>0</v>
      </c>
      <c r="K21" s="68">
        <f t="shared" si="0"/>
        <v>1410.4761904761904</v>
      </c>
    </row>
    <row r="22" spans="1:11" x14ac:dyDescent="0.25">
      <c r="A22" s="34">
        <v>19</v>
      </c>
      <c r="B22" s="10" t="s">
        <v>52</v>
      </c>
      <c r="C22" s="20" t="s">
        <v>53</v>
      </c>
      <c r="D22" s="65">
        <v>0</v>
      </c>
      <c r="E22" s="50">
        <v>958.09523809523807</v>
      </c>
      <c r="F22" s="63">
        <v>410</v>
      </c>
      <c r="G22" s="52">
        <v>0</v>
      </c>
      <c r="H22" s="75">
        <v>0</v>
      </c>
      <c r="I22" s="75">
        <v>0</v>
      </c>
      <c r="J22" s="75">
        <v>0</v>
      </c>
      <c r="K22" s="68">
        <f t="shared" si="0"/>
        <v>1368.0952380952381</v>
      </c>
    </row>
    <row r="23" spans="1:11" x14ac:dyDescent="0.25">
      <c r="A23" s="34">
        <v>20</v>
      </c>
      <c r="B23" s="10" t="s">
        <v>223</v>
      </c>
      <c r="C23" s="20" t="s">
        <v>224</v>
      </c>
      <c r="D23" s="65">
        <v>0</v>
      </c>
      <c r="E23" s="50">
        <v>0</v>
      </c>
      <c r="F23" s="63">
        <v>295</v>
      </c>
      <c r="G23" s="52">
        <v>0</v>
      </c>
      <c r="H23" s="75">
        <v>0</v>
      </c>
      <c r="I23" s="75">
        <v>963.7037037037037</v>
      </c>
      <c r="J23" s="75">
        <v>0</v>
      </c>
      <c r="K23" s="68">
        <f t="shared" si="0"/>
        <v>1258.7037037037037</v>
      </c>
    </row>
    <row r="24" spans="1:11" x14ac:dyDescent="0.25">
      <c r="A24" s="34">
        <v>21</v>
      </c>
      <c r="B24" s="10" t="s">
        <v>204</v>
      </c>
      <c r="C24" s="20" t="s">
        <v>205</v>
      </c>
      <c r="D24" s="65">
        <v>0</v>
      </c>
      <c r="E24" s="50">
        <v>0</v>
      </c>
      <c r="F24" s="63">
        <v>0</v>
      </c>
      <c r="G24" s="52">
        <v>0</v>
      </c>
      <c r="H24" s="75">
        <v>697.10144927536237</v>
      </c>
      <c r="I24" s="75">
        <v>408.88888888888891</v>
      </c>
      <c r="J24" s="75">
        <v>0</v>
      </c>
      <c r="K24" s="68">
        <f t="shared" si="0"/>
        <v>1105.9903381642512</v>
      </c>
    </row>
    <row r="25" spans="1:11" x14ac:dyDescent="0.25">
      <c r="A25" s="34">
        <v>22</v>
      </c>
      <c r="B25" s="10" t="s">
        <v>227</v>
      </c>
      <c r="C25" s="20" t="s">
        <v>228</v>
      </c>
      <c r="D25" s="65">
        <v>0</v>
      </c>
      <c r="E25" s="50">
        <v>0</v>
      </c>
      <c r="F25" s="63">
        <v>0</v>
      </c>
      <c r="G25" s="52">
        <v>0</v>
      </c>
      <c r="H25" s="75">
        <v>0</v>
      </c>
      <c r="I25" s="75">
        <v>845.92592592592598</v>
      </c>
      <c r="J25" s="75">
        <v>0</v>
      </c>
      <c r="K25" s="68">
        <f t="shared" si="0"/>
        <v>845.92592592592598</v>
      </c>
    </row>
    <row r="26" spans="1:11" x14ac:dyDescent="0.25">
      <c r="A26" s="34">
        <v>23</v>
      </c>
      <c r="B26" s="10" t="s">
        <v>158</v>
      </c>
      <c r="C26" s="20" t="s">
        <v>166</v>
      </c>
      <c r="D26" s="65">
        <v>0</v>
      </c>
      <c r="E26" s="50">
        <v>0</v>
      </c>
      <c r="F26" s="63">
        <v>0</v>
      </c>
      <c r="G26" s="52">
        <v>0</v>
      </c>
      <c r="H26" s="75">
        <v>0</v>
      </c>
      <c r="I26" s="75">
        <v>0</v>
      </c>
      <c r="J26" s="75">
        <v>599.29078014184392</v>
      </c>
      <c r="K26" s="68">
        <f t="shared" si="0"/>
        <v>599.29078014184392</v>
      </c>
    </row>
    <row r="27" spans="1:11" x14ac:dyDescent="0.25">
      <c r="A27" s="34">
        <v>24</v>
      </c>
      <c r="B27" s="10" t="s">
        <v>181</v>
      </c>
      <c r="C27" s="20" t="s">
        <v>126</v>
      </c>
      <c r="D27" s="65">
        <v>0</v>
      </c>
      <c r="E27" s="50">
        <v>0</v>
      </c>
      <c r="F27" s="63">
        <v>510</v>
      </c>
      <c r="G27" s="52">
        <v>0</v>
      </c>
      <c r="H27" s="75">
        <v>0</v>
      </c>
      <c r="I27" s="75">
        <v>0</v>
      </c>
      <c r="J27" s="75">
        <v>0</v>
      </c>
      <c r="K27" s="68">
        <f t="shared" si="0"/>
        <v>510</v>
      </c>
    </row>
    <row r="28" spans="1:11" ht="15.75" thickBot="1" x14ac:dyDescent="0.3">
      <c r="A28" s="35">
        <v>25</v>
      </c>
      <c r="B28" s="1" t="s">
        <v>225</v>
      </c>
      <c r="C28" s="14" t="s">
        <v>226</v>
      </c>
      <c r="D28" s="77">
        <v>0</v>
      </c>
      <c r="E28" s="51">
        <v>0</v>
      </c>
      <c r="F28" s="64">
        <v>0</v>
      </c>
      <c r="G28" s="53">
        <v>0</v>
      </c>
      <c r="H28" s="76">
        <v>0</v>
      </c>
      <c r="I28" s="76">
        <v>451.85185185185185</v>
      </c>
      <c r="J28" s="76">
        <v>0</v>
      </c>
      <c r="K28" s="69">
        <f t="shared" si="0"/>
        <v>451.85185185185185</v>
      </c>
    </row>
    <row r="30" spans="1:11" ht="15.75" thickBot="1" x14ac:dyDescent="0.3"/>
    <row r="31" spans="1:11" ht="15.75" thickBot="1" x14ac:dyDescent="0.3">
      <c r="A31" s="118" t="s">
        <v>149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20"/>
    </row>
    <row r="32" spans="1:11" ht="15.75" thickBot="1" x14ac:dyDescent="0.3">
      <c r="A32" s="121"/>
      <c r="B32" s="122"/>
      <c r="C32" s="122"/>
      <c r="D32" s="123">
        <v>2017</v>
      </c>
      <c r="E32" s="124"/>
      <c r="F32" s="125"/>
      <c r="G32" s="123">
        <v>2018</v>
      </c>
      <c r="H32" s="124"/>
      <c r="I32" s="124"/>
      <c r="J32" s="125"/>
      <c r="K32" s="54"/>
    </row>
    <row r="33" spans="1:11" ht="15.75" thickBot="1" x14ac:dyDescent="0.3">
      <c r="A33" s="58" t="s">
        <v>151</v>
      </c>
      <c r="B33" s="58" t="s">
        <v>152</v>
      </c>
      <c r="C33" s="59" t="s">
        <v>153</v>
      </c>
      <c r="D33" s="56">
        <v>1</v>
      </c>
      <c r="E33" s="57">
        <v>2</v>
      </c>
      <c r="F33" s="57" t="s">
        <v>150</v>
      </c>
      <c r="G33" s="56">
        <v>1</v>
      </c>
      <c r="H33" s="56">
        <v>2</v>
      </c>
      <c r="I33" s="57" t="s">
        <v>150</v>
      </c>
      <c r="J33" s="57">
        <v>4</v>
      </c>
      <c r="K33" s="59" t="s">
        <v>62</v>
      </c>
    </row>
    <row r="34" spans="1:11" x14ac:dyDescent="0.25">
      <c r="A34" s="33">
        <v>1</v>
      </c>
      <c r="B34" s="3" t="s">
        <v>68</v>
      </c>
      <c r="C34" s="15" t="s">
        <v>171</v>
      </c>
      <c r="D34" s="60">
        <v>957.84313725490199</v>
      </c>
      <c r="E34" s="115">
        <v>1000</v>
      </c>
      <c r="F34" s="61">
        <v>989.80248047772159</v>
      </c>
      <c r="G34" s="82">
        <v>1000</v>
      </c>
      <c r="H34" s="115">
        <v>0</v>
      </c>
      <c r="I34" s="73">
        <v>1000</v>
      </c>
      <c r="J34" s="81">
        <v>982.60869565217388</v>
      </c>
      <c r="K34" s="61">
        <f t="shared" ref="K34:K40" si="1">(SUM(D34:F34)-MIN(D34:F34))+(SUM(G34:J34)-MIN(G34:J34))</f>
        <v>4972.4111761298955</v>
      </c>
    </row>
    <row r="35" spans="1:11" x14ac:dyDescent="0.25">
      <c r="A35" s="34">
        <v>2</v>
      </c>
      <c r="B35" s="10" t="s">
        <v>135</v>
      </c>
      <c r="C35" s="20" t="s">
        <v>180</v>
      </c>
      <c r="D35" s="62">
        <v>976.47058823529414</v>
      </c>
      <c r="E35" s="52">
        <v>491.90938511326863</v>
      </c>
      <c r="F35" s="63">
        <v>993.56913183279732</v>
      </c>
      <c r="G35" s="82">
        <v>948.77675840978588</v>
      </c>
      <c r="H35" s="75">
        <v>1000</v>
      </c>
      <c r="I35" s="52">
        <v>473.64016736401675</v>
      </c>
      <c r="J35" s="83">
        <v>981.15942028985512</v>
      </c>
      <c r="K35" s="63">
        <f t="shared" si="1"/>
        <v>4899.9758987677324</v>
      </c>
    </row>
    <row r="36" spans="1:11" x14ac:dyDescent="0.25">
      <c r="A36" s="34">
        <v>3</v>
      </c>
      <c r="B36" s="10" t="s">
        <v>74</v>
      </c>
      <c r="C36" s="20" t="s">
        <v>173</v>
      </c>
      <c r="D36" s="65">
        <v>1000</v>
      </c>
      <c r="E36" s="50">
        <v>612.72923408845736</v>
      </c>
      <c r="F36" s="63">
        <v>1000</v>
      </c>
      <c r="G36" s="82">
        <v>943.42507645259934</v>
      </c>
      <c r="H36" s="75">
        <v>882.57575757575762</v>
      </c>
      <c r="I36" s="52">
        <v>18.410041841004183</v>
      </c>
      <c r="J36" s="83">
        <v>957.24637681159425</v>
      </c>
      <c r="K36" s="63">
        <f t="shared" si="1"/>
        <v>4783.2472108399506</v>
      </c>
    </row>
    <row r="37" spans="1:11" x14ac:dyDescent="0.25">
      <c r="A37" s="34">
        <v>4</v>
      </c>
      <c r="B37" s="10" t="s">
        <v>70</v>
      </c>
      <c r="C37" s="20" t="s">
        <v>172</v>
      </c>
      <c r="D37" s="62">
        <v>895.0980392156863</v>
      </c>
      <c r="E37" s="50">
        <v>993.5275080906149</v>
      </c>
      <c r="F37" s="66">
        <v>860.95238095238096</v>
      </c>
      <c r="G37" s="65">
        <v>415.13761467889907</v>
      </c>
      <c r="H37" s="75">
        <v>938.63636363636363</v>
      </c>
      <c r="I37" s="75">
        <v>965.69037656903765</v>
      </c>
      <c r="J37" s="83">
        <v>971.73913043478262</v>
      </c>
      <c r="K37" s="42">
        <f t="shared" si="1"/>
        <v>4764.6914179464848</v>
      </c>
    </row>
    <row r="38" spans="1:11" x14ac:dyDescent="0.25">
      <c r="A38" s="34">
        <v>5</v>
      </c>
      <c r="B38" s="10" t="s">
        <v>76</v>
      </c>
      <c r="C38" s="20" t="s">
        <v>214</v>
      </c>
      <c r="D38" s="62">
        <v>997.05882352941171</v>
      </c>
      <c r="E38" s="52">
        <v>492.98813376483281</v>
      </c>
      <c r="F38" s="63">
        <v>907.61904761904759</v>
      </c>
      <c r="G38" s="82">
        <v>928.89908256880733</v>
      </c>
      <c r="H38" s="75">
        <v>953.030303030303</v>
      </c>
      <c r="I38" s="75">
        <v>969.87447698744768</v>
      </c>
      <c r="J38" s="66">
        <v>0</v>
      </c>
      <c r="K38" s="63">
        <f t="shared" si="1"/>
        <v>4756.4817337350178</v>
      </c>
    </row>
    <row r="39" spans="1:11" x14ac:dyDescent="0.25">
      <c r="A39" s="34">
        <v>6</v>
      </c>
      <c r="B39" s="7" t="s">
        <v>80</v>
      </c>
      <c r="C39" s="20" t="s">
        <v>170</v>
      </c>
      <c r="D39" s="62">
        <v>938.23529411764707</v>
      </c>
      <c r="E39" s="52">
        <v>427.18446601941747</v>
      </c>
      <c r="F39" s="63">
        <v>876.19047619047615</v>
      </c>
      <c r="G39" s="82">
        <v>935.77981651376149</v>
      </c>
      <c r="H39" s="52">
        <v>725</v>
      </c>
      <c r="I39" s="75">
        <v>998.32635983263594</v>
      </c>
      <c r="J39" s="83">
        <v>1000</v>
      </c>
      <c r="K39" s="63">
        <f t="shared" si="1"/>
        <v>4748.5319466545207</v>
      </c>
    </row>
    <row r="40" spans="1:11" ht="15.75" thickBot="1" x14ac:dyDescent="0.3">
      <c r="A40" s="35">
        <v>7</v>
      </c>
      <c r="B40" s="13" t="s">
        <v>72</v>
      </c>
      <c r="C40" s="14" t="s">
        <v>215</v>
      </c>
      <c r="D40" s="77">
        <v>849.01960784313724</v>
      </c>
      <c r="E40" s="51">
        <v>932.03883495145635</v>
      </c>
      <c r="F40" s="64">
        <v>862.85714285714289</v>
      </c>
      <c r="G40" s="77">
        <v>0</v>
      </c>
      <c r="H40" s="76">
        <v>909.84848484848487</v>
      </c>
      <c r="I40" s="76">
        <v>997.48953974895403</v>
      </c>
      <c r="J40" s="85">
        <v>0</v>
      </c>
      <c r="K40" s="64">
        <f t="shared" si="1"/>
        <v>3702.2340024060381</v>
      </c>
    </row>
    <row r="42" spans="1:11" ht="15.75" thickBot="1" x14ac:dyDescent="0.3"/>
    <row r="43" spans="1:11" ht="15.75" thickBot="1" x14ac:dyDescent="0.3">
      <c r="A43" s="118" t="s">
        <v>154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20"/>
    </row>
    <row r="44" spans="1:11" ht="15.75" thickBot="1" x14ac:dyDescent="0.3">
      <c r="A44" s="121"/>
      <c r="B44" s="122"/>
      <c r="C44" s="122"/>
      <c r="D44" s="123">
        <v>2017</v>
      </c>
      <c r="E44" s="124"/>
      <c r="F44" s="125"/>
      <c r="G44" s="123">
        <v>2018</v>
      </c>
      <c r="H44" s="124"/>
      <c r="I44" s="124"/>
      <c r="J44" s="125"/>
      <c r="K44" s="54"/>
    </row>
    <row r="45" spans="1:11" ht="15.75" thickBot="1" x14ac:dyDescent="0.3">
      <c r="A45" s="58" t="s">
        <v>151</v>
      </c>
      <c r="B45" s="58" t="s">
        <v>152</v>
      </c>
      <c r="C45" s="59" t="s">
        <v>153</v>
      </c>
      <c r="D45" s="56">
        <v>1</v>
      </c>
      <c r="E45" s="57">
        <v>2</v>
      </c>
      <c r="F45" s="57" t="s">
        <v>150</v>
      </c>
      <c r="G45" s="56">
        <v>1</v>
      </c>
      <c r="H45" s="56">
        <v>2</v>
      </c>
      <c r="I45" s="57" t="s">
        <v>150</v>
      </c>
      <c r="J45" s="57">
        <v>4</v>
      </c>
      <c r="K45" s="59" t="s">
        <v>62</v>
      </c>
    </row>
    <row r="46" spans="1:11" x14ac:dyDescent="0.25">
      <c r="A46" s="26">
        <v>1</v>
      </c>
      <c r="B46" s="70" t="s">
        <v>89</v>
      </c>
      <c r="C46" s="15" t="s">
        <v>220</v>
      </c>
      <c r="D46" s="74">
        <v>1000</v>
      </c>
      <c r="E46" s="52">
        <v>902.38095238095241</v>
      </c>
      <c r="F46" s="50">
        <v>994.73684210526312</v>
      </c>
      <c r="G46" s="116">
        <v>0</v>
      </c>
      <c r="H46" s="73">
        <v>1000</v>
      </c>
      <c r="I46" s="73">
        <v>1000</v>
      </c>
      <c r="J46" s="81">
        <v>1000</v>
      </c>
      <c r="K46" s="67">
        <f>(SUM(D46:F46)-MIN(D46:F46))+(SUM(G46:J46)-MIN(G46:J46))</f>
        <v>4994.7368421052633</v>
      </c>
    </row>
    <row r="47" spans="1:11" x14ac:dyDescent="0.25">
      <c r="A47" s="29">
        <v>2</v>
      </c>
      <c r="B47" s="10" t="s">
        <v>88</v>
      </c>
      <c r="C47" s="20" t="s">
        <v>222</v>
      </c>
      <c r="D47" s="74">
        <v>885.45246277205035</v>
      </c>
      <c r="E47" s="50">
        <v>1000</v>
      </c>
      <c r="F47" s="52">
        <v>808.42105263157896</v>
      </c>
      <c r="G47" s="82">
        <v>1000</v>
      </c>
      <c r="H47" s="75">
        <v>879.4466403162055</v>
      </c>
      <c r="I47" s="75">
        <v>849.26470588235293</v>
      </c>
      <c r="J47" s="66">
        <v>0</v>
      </c>
      <c r="K47" s="68">
        <f>(SUM(D47:F47)-MIN(D47:F47))+(SUM(G47:J47)-MIN(G47:J47))</f>
        <v>4614.1638089706084</v>
      </c>
    </row>
    <row r="48" spans="1:11" x14ac:dyDescent="0.25">
      <c r="A48" s="29">
        <v>3</v>
      </c>
      <c r="B48" s="71" t="s">
        <v>90</v>
      </c>
      <c r="C48" s="20" t="s">
        <v>219</v>
      </c>
      <c r="D48" s="74">
        <v>616.26575028636887</v>
      </c>
      <c r="E48" s="52">
        <v>483.33333333333331</v>
      </c>
      <c r="F48" s="50">
        <v>1000</v>
      </c>
      <c r="G48" s="65">
        <v>0</v>
      </c>
      <c r="H48" s="75">
        <v>625.49407114624501</v>
      </c>
      <c r="I48" s="75">
        <v>661.76470588235293</v>
      </c>
      <c r="J48" s="83">
        <v>957.52608047690012</v>
      </c>
      <c r="K48" s="68">
        <f>(SUM(D48:F48)-MIN(D48:F48))+(SUM(G48:J48)-MIN(G48:J48))</f>
        <v>3861.0506077918672</v>
      </c>
    </row>
    <row r="49" spans="1:11" ht="15.75" thickBot="1" x14ac:dyDescent="0.3">
      <c r="A49" s="31">
        <v>4</v>
      </c>
      <c r="B49" s="13" t="s">
        <v>91</v>
      </c>
      <c r="C49" s="14" t="s">
        <v>221</v>
      </c>
      <c r="D49" s="53">
        <v>0</v>
      </c>
      <c r="E49" s="51">
        <v>404.76190476190476</v>
      </c>
      <c r="F49" s="51">
        <v>482.10526315789474</v>
      </c>
      <c r="G49" s="84">
        <v>729.50819672131149</v>
      </c>
      <c r="H49" s="76">
        <v>536.56126482213438</v>
      </c>
      <c r="I49" s="76">
        <v>887.25490196078431</v>
      </c>
      <c r="J49" s="117">
        <v>0</v>
      </c>
      <c r="K49" s="69">
        <f>(SUM(D49:F49)-MIN(D49:F49))+(SUM(G49:J49)-MIN(G49:J49))</f>
        <v>3040.1915314240296</v>
      </c>
    </row>
    <row r="52" spans="1:11" x14ac:dyDescent="0.25">
      <c r="J52"/>
    </row>
    <row r="53" spans="1:11" x14ac:dyDescent="0.25">
      <c r="J53"/>
    </row>
    <row r="54" spans="1:11" x14ac:dyDescent="0.25">
      <c r="J54"/>
    </row>
  </sheetData>
  <sortState ref="B46:K49">
    <sortCondition descending="1" ref="K45"/>
  </sortState>
  <mergeCells count="12">
    <mergeCell ref="A43:K43"/>
    <mergeCell ref="A44:C44"/>
    <mergeCell ref="A31:K31"/>
    <mergeCell ref="A1:K1"/>
    <mergeCell ref="A2:C2"/>
    <mergeCell ref="A32:C32"/>
    <mergeCell ref="D2:F2"/>
    <mergeCell ref="G2:J2"/>
    <mergeCell ref="D32:F32"/>
    <mergeCell ref="G32:J32"/>
    <mergeCell ref="D44:F44"/>
    <mergeCell ref="G44:J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sqref="A1:M1"/>
    </sheetView>
  </sheetViews>
  <sheetFormatPr baseColWidth="10" defaultRowHeight="15" x14ac:dyDescent="0.25"/>
  <cols>
    <col min="1" max="1" width="5.140625" bestFit="1" customWidth="1"/>
    <col min="2" max="2" width="22.28515625" bestFit="1" customWidth="1"/>
    <col min="3" max="3" width="10.140625" style="55" customWidth="1"/>
    <col min="10" max="11" width="11.42578125" customWidth="1"/>
    <col min="12" max="12" width="11.42578125" style="39" customWidth="1"/>
    <col min="13" max="13" width="12.5703125" style="39" bestFit="1" customWidth="1"/>
  </cols>
  <sheetData>
    <row r="1" spans="1:13" ht="15.75" thickBot="1" x14ac:dyDescent="0.3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13" ht="15.75" thickBot="1" x14ac:dyDescent="0.3">
      <c r="A2" s="1" t="s">
        <v>1</v>
      </c>
      <c r="B2" s="2" t="s">
        <v>2</v>
      </c>
      <c r="C2" s="14" t="s">
        <v>3</v>
      </c>
      <c r="D2" s="18">
        <v>1</v>
      </c>
      <c r="E2" s="17">
        <v>2</v>
      </c>
      <c r="F2" s="17">
        <v>3</v>
      </c>
      <c r="G2" s="17">
        <v>4</v>
      </c>
      <c r="H2" s="19">
        <v>5</v>
      </c>
      <c r="I2" s="14" t="s">
        <v>4</v>
      </c>
      <c r="J2" s="14" t="s">
        <v>5</v>
      </c>
      <c r="K2" s="14" t="s">
        <v>5</v>
      </c>
      <c r="L2" s="14" t="s">
        <v>62</v>
      </c>
      <c r="M2" s="14" t="s">
        <v>63</v>
      </c>
    </row>
    <row r="3" spans="1:13" x14ac:dyDescent="0.25">
      <c r="A3" s="33">
        <v>1</v>
      </c>
      <c r="B3" s="3" t="s">
        <v>6</v>
      </c>
      <c r="C3" s="15" t="s">
        <v>7</v>
      </c>
      <c r="D3" s="26">
        <v>240</v>
      </c>
      <c r="E3" s="27">
        <v>180</v>
      </c>
      <c r="F3" s="27">
        <v>180</v>
      </c>
      <c r="G3" s="27">
        <v>180</v>
      </c>
      <c r="H3" s="28">
        <v>240</v>
      </c>
      <c r="I3" s="36">
        <f>SUM(D3:H3)</f>
        <v>1020</v>
      </c>
      <c r="J3" s="15"/>
      <c r="K3" s="15"/>
      <c r="L3" s="40">
        <f>I3</f>
        <v>1020</v>
      </c>
      <c r="M3" s="5">
        <v>1000</v>
      </c>
    </row>
    <row r="4" spans="1:13" x14ac:dyDescent="0.25">
      <c r="A4" s="34">
        <v>2</v>
      </c>
      <c r="B4" s="7" t="s">
        <v>8</v>
      </c>
      <c r="C4" s="20" t="s">
        <v>9</v>
      </c>
      <c r="D4" s="29">
        <v>240</v>
      </c>
      <c r="E4" s="25">
        <v>180</v>
      </c>
      <c r="F4" s="25">
        <v>180</v>
      </c>
      <c r="G4" s="25">
        <v>173</v>
      </c>
      <c r="H4" s="30">
        <v>240</v>
      </c>
      <c r="I4" s="37">
        <f>SUM(D4:H4)</f>
        <v>1013</v>
      </c>
      <c r="J4" s="20"/>
      <c r="K4" s="20"/>
      <c r="L4" s="12">
        <f>I4</f>
        <v>1013</v>
      </c>
      <c r="M4" s="42">
        <f>L4*1000/1020</f>
        <v>993.13725490196077</v>
      </c>
    </row>
    <row r="5" spans="1:13" x14ac:dyDescent="0.25">
      <c r="A5" s="34">
        <v>3</v>
      </c>
      <c r="B5" s="10" t="s">
        <v>10</v>
      </c>
      <c r="C5" s="20" t="s">
        <v>11</v>
      </c>
      <c r="D5" s="29">
        <v>212</v>
      </c>
      <c r="E5" s="25">
        <v>180</v>
      </c>
      <c r="F5" s="25">
        <v>180</v>
      </c>
      <c r="G5" s="25">
        <v>180</v>
      </c>
      <c r="H5" s="30">
        <v>240</v>
      </c>
      <c r="I5" s="37">
        <f t="shared" ref="I5:I12" si="0">SUM(D5:H5)</f>
        <v>992</v>
      </c>
      <c r="J5" s="20"/>
      <c r="K5" s="20"/>
      <c r="L5" s="12">
        <f t="shared" ref="L5:L12" si="1">I5</f>
        <v>992</v>
      </c>
      <c r="M5" s="42">
        <f t="shared" ref="M5:M12" si="2">L5*1000/1020</f>
        <v>972.54901960784309</v>
      </c>
    </row>
    <row r="6" spans="1:13" x14ac:dyDescent="0.25">
      <c r="A6" s="34">
        <v>4</v>
      </c>
      <c r="B6" s="10" t="s">
        <v>12</v>
      </c>
      <c r="C6" s="20" t="s">
        <v>13</v>
      </c>
      <c r="D6" s="29">
        <v>219</v>
      </c>
      <c r="E6" s="25">
        <v>180</v>
      </c>
      <c r="F6" s="25">
        <v>180</v>
      </c>
      <c r="G6" s="25">
        <v>124</v>
      </c>
      <c r="H6" s="30">
        <v>240</v>
      </c>
      <c r="I6" s="37">
        <f t="shared" si="0"/>
        <v>943</v>
      </c>
      <c r="J6" s="20"/>
      <c r="K6" s="20"/>
      <c r="L6" s="12">
        <f t="shared" si="1"/>
        <v>943</v>
      </c>
      <c r="M6" s="42">
        <f t="shared" si="2"/>
        <v>924.50980392156862</v>
      </c>
    </row>
    <row r="7" spans="1:13" x14ac:dyDescent="0.25">
      <c r="A7" s="34">
        <v>5</v>
      </c>
      <c r="B7" s="10" t="s">
        <v>14</v>
      </c>
      <c r="C7" s="20" t="s">
        <v>15</v>
      </c>
      <c r="D7" s="29">
        <v>240</v>
      </c>
      <c r="E7" s="25">
        <v>126</v>
      </c>
      <c r="F7" s="25">
        <v>132</v>
      </c>
      <c r="G7" s="25">
        <v>180</v>
      </c>
      <c r="H7" s="30">
        <v>240</v>
      </c>
      <c r="I7" s="37">
        <f t="shared" si="0"/>
        <v>918</v>
      </c>
      <c r="J7" s="20"/>
      <c r="K7" s="20"/>
      <c r="L7" s="12">
        <f t="shared" si="1"/>
        <v>918</v>
      </c>
      <c r="M7" s="42">
        <f t="shared" si="2"/>
        <v>900</v>
      </c>
    </row>
    <row r="8" spans="1:13" x14ac:dyDescent="0.25">
      <c r="A8" s="34">
        <v>6</v>
      </c>
      <c r="B8" s="10" t="s">
        <v>16</v>
      </c>
      <c r="C8" s="20" t="s">
        <v>17</v>
      </c>
      <c r="D8" s="29">
        <v>240</v>
      </c>
      <c r="E8" s="25">
        <v>76</v>
      </c>
      <c r="F8" s="25">
        <v>180</v>
      </c>
      <c r="G8" s="25">
        <v>180</v>
      </c>
      <c r="H8" s="30">
        <v>240</v>
      </c>
      <c r="I8" s="37">
        <f t="shared" si="0"/>
        <v>916</v>
      </c>
      <c r="J8" s="20"/>
      <c r="K8" s="20"/>
      <c r="L8" s="12">
        <f t="shared" si="1"/>
        <v>916</v>
      </c>
      <c r="M8" s="42">
        <f t="shared" si="2"/>
        <v>898.03921568627447</v>
      </c>
    </row>
    <row r="9" spans="1:13" x14ac:dyDescent="0.25">
      <c r="A9" s="34">
        <v>7</v>
      </c>
      <c r="B9" s="7" t="s">
        <v>18</v>
      </c>
      <c r="C9" s="20" t="s">
        <v>19</v>
      </c>
      <c r="D9" s="29">
        <v>240</v>
      </c>
      <c r="E9" s="25">
        <v>72</v>
      </c>
      <c r="F9" s="25">
        <v>180</v>
      </c>
      <c r="G9" s="25">
        <v>180</v>
      </c>
      <c r="H9" s="30">
        <v>197</v>
      </c>
      <c r="I9" s="37">
        <f t="shared" si="0"/>
        <v>869</v>
      </c>
      <c r="J9" s="20"/>
      <c r="K9" s="20"/>
      <c r="L9" s="12">
        <f t="shared" si="1"/>
        <v>869</v>
      </c>
      <c r="M9" s="42">
        <f t="shared" si="2"/>
        <v>851.96078431372553</v>
      </c>
    </row>
    <row r="10" spans="1:13" x14ac:dyDescent="0.25">
      <c r="A10" s="34">
        <v>8</v>
      </c>
      <c r="B10" s="10" t="s">
        <v>20</v>
      </c>
      <c r="C10" s="20" t="s">
        <v>21</v>
      </c>
      <c r="D10" s="29">
        <v>240</v>
      </c>
      <c r="E10" s="25">
        <v>128</v>
      </c>
      <c r="F10" s="25">
        <v>40</v>
      </c>
      <c r="G10" s="25">
        <v>171</v>
      </c>
      <c r="H10" s="30">
        <v>77</v>
      </c>
      <c r="I10" s="37">
        <f t="shared" si="0"/>
        <v>656</v>
      </c>
      <c r="J10" s="20"/>
      <c r="K10" s="20"/>
      <c r="L10" s="12">
        <f t="shared" si="1"/>
        <v>656</v>
      </c>
      <c r="M10" s="42">
        <f t="shared" si="2"/>
        <v>643.13725490196077</v>
      </c>
    </row>
    <row r="11" spans="1:13" x14ac:dyDescent="0.25">
      <c r="A11" s="34">
        <v>9</v>
      </c>
      <c r="B11" s="10" t="s">
        <v>22</v>
      </c>
      <c r="C11" s="20" t="s">
        <v>23</v>
      </c>
      <c r="D11" s="29">
        <v>240</v>
      </c>
      <c r="E11" s="25">
        <v>115</v>
      </c>
      <c r="F11" s="25">
        <v>16</v>
      </c>
      <c r="G11" s="25">
        <v>161</v>
      </c>
      <c r="H11" s="22" t="s">
        <v>24</v>
      </c>
      <c r="I11" s="37">
        <f t="shared" si="0"/>
        <v>532</v>
      </c>
      <c r="J11" s="20"/>
      <c r="K11" s="20"/>
      <c r="L11" s="12">
        <f t="shared" si="1"/>
        <v>532</v>
      </c>
      <c r="M11" s="42">
        <f t="shared" si="2"/>
        <v>521.56862745098044</v>
      </c>
    </row>
    <row r="12" spans="1:13" ht="15.75" thickBot="1" x14ac:dyDescent="0.3">
      <c r="A12" s="35">
        <v>10</v>
      </c>
      <c r="B12" s="13" t="s">
        <v>25</v>
      </c>
      <c r="C12" s="14" t="s">
        <v>26</v>
      </c>
      <c r="D12" s="31">
        <v>189</v>
      </c>
      <c r="E12" s="32">
        <v>0</v>
      </c>
      <c r="F12" s="23" t="s">
        <v>27</v>
      </c>
      <c r="G12" s="23" t="s">
        <v>27</v>
      </c>
      <c r="H12" s="24" t="s">
        <v>27</v>
      </c>
      <c r="I12" s="37">
        <f t="shared" si="0"/>
        <v>189</v>
      </c>
      <c r="J12" s="14"/>
      <c r="K12" s="14"/>
      <c r="L12" s="12">
        <f t="shared" si="1"/>
        <v>189</v>
      </c>
      <c r="M12" s="42">
        <f t="shared" si="2"/>
        <v>185.29411764705881</v>
      </c>
    </row>
    <row r="13" spans="1:13" ht="15.75" thickBot="1" x14ac:dyDescent="0.3">
      <c r="A13" s="130" t="s">
        <v>47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2"/>
    </row>
    <row r="14" spans="1:13" ht="15.75" thickBot="1" x14ac:dyDescent="0.3"/>
    <row r="15" spans="1:13" ht="15.75" thickBot="1" x14ac:dyDescent="0.3">
      <c r="A15" s="127" t="s">
        <v>46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9"/>
    </row>
    <row r="16" spans="1:13" ht="15.75" thickBot="1" x14ac:dyDescent="0.3">
      <c r="A16" s="1" t="s">
        <v>1</v>
      </c>
      <c r="B16" s="2" t="s">
        <v>2</v>
      </c>
      <c r="C16" s="14" t="s">
        <v>3</v>
      </c>
      <c r="D16" s="18">
        <v>1</v>
      </c>
      <c r="E16" s="17">
        <v>2</v>
      </c>
      <c r="F16" s="17">
        <v>3</v>
      </c>
      <c r="G16" s="17">
        <v>4</v>
      </c>
      <c r="H16" s="19">
        <v>5</v>
      </c>
      <c r="I16" s="14" t="s">
        <v>4</v>
      </c>
      <c r="J16" s="14" t="s">
        <v>5</v>
      </c>
      <c r="K16" s="14" t="s">
        <v>5</v>
      </c>
      <c r="L16" s="14" t="s">
        <v>62</v>
      </c>
      <c r="M16" s="14" t="s">
        <v>63</v>
      </c>
    </row>
    <row r="17" spans="1:13" x14ac:dyDescent="0.25">
      <c r="A17" s="33">
        <v>1</v>
      </c>
      <c r="B17" s="3" t="s">
        <v>28</v>
      </c>
      <c r="C17" s="15" t="s">
        <v>29</v>
      </c>
      <c r="D17" s="26">
        <v>240</v>
      </c>
      <c r="E17" s="27">
        <v>180</v>
      </c>
      <c r="F17" s="27">
        <v>180</v>
      </c>
      <c r="G17" s="27">
        <v>180</v>
      </c>
      <c r="H17" s="28">
        <v>240</v>
      </c>
      <c r="I17" s="37">
        <f t="shared" ref="I17:I25" si="3">SUM(D17:H17)</f>
        <v>1020</v>
      </c>
      <c r="J17" s="6"/>
      <c r="K17" s="6"/>
      <c r="L17" s="40">
        <f>I17</f>
        <v>1020</v>
      </c>
      <c r="M17" s="5">
        <v>1000</v>
      </c>
    </row>
    <row r="18" spans="1:13" x14ac:dyDescent="0.25">
      <c r="A18" s="34">
        <v>2</v>
      </c>
      <c r="B18" s="7" t="s">
        <v>30</v>
      </c>
      <c r="C18" s="9" t="s">
        <v>31</v>
      </c>
      <c r="D18" s="29">
        <v>237</v>
      </c>
      <c r="E18" s="25">
        <v>180</v>
      </c>
      <c r="F18" s="25">
        <v>180</v>
      </c>
      <c r="G18" s="25">
        <v>180</v>
      </c>
      <c r="H18" s="30">
        <v>240</v>
      </c>
      <c r="I18" s="37">
        <f t="shared" si="3"/>
        <v>1017</v>
      </c>
      <c r="J18" s="7"/>
      <c r="K18" s="7"/>
      <c r="L18" s="12">
        <f>I18</f>
        <v>1017</v>
      </c>
      <c r="M18" s="42">
        <f>L18*1000/1020</f>
        <v>997.05882352941171</v>
      </c>
    </row>
    <row r="19" spans="1:13" x14ac:dyDescent="0.25">
      <c r="A19" s="34">
        <v>3</v>
      </c>
      <c r="B19" s="10" t="s">
        <v>32</v>
      </c>
      <c r="C19" s="12" t="s">
        <v>33</v>
      </c>
      <c r="D19" s="29">
        <v>216</v>
      </c>
      <c r="E19" s="25">
        <v>180</v>
      </c>
      <c r="F19" s="25">
        <v>180</v>
      </c>
      <c r="G19" s="25">
        <v>180</v>
      </c>
      <c r="H19" s="30">
        <v>240</v>
      </c>
      <c r="I19" s="37">
        <f t="shared" si="3"/>
        <v>996</v>
      </c>
      <c r="J19" s="7"/>
      <c r="K19" s="7"/>
      <c r="L19" s="12">
        <f t="shared" ref="L19:L25" si="4">I19</f>
        <v>996</v>
      </c>
      <c r="M19" s="42">
        <f t="shared" ref="M19:M25" si="5">L19*1000/1020</f>
        <v>976.47058823529414</v>
      </c>
    </row>
    <row r="20" spans="1:13" x14ac:dyDescent="0.25">
      <c r="A20" s="34">
        <v>4</v>
      </c>
      <c r="B20" s="7" t="s">
        <v>34</v>
      </c>
      <c r="C20" s="9" t="s">
        <v>35</v>
      </c>
      <c r="D20" s="29">
        <v>240</v>
      </c>
      <c r="E20" s="25">
        <v>180</v>
      </c>
      <c r="F20" s="25">
        <v>180</v>
      </c>
      <c r="G20" s="25">
        <v>180</v>
      </c>
      <c r="H20" s="30">
        <v>197</v>
      </c>
      <c r="I20" s="37">
        <f t="shared" si="3"/>
        <v>977</v>
      </c>
      <c r="J20" s="7"/>
      <c r="K20" s="7"/>
      <c r="L20" s="12">
        <f t="shared" si="4"/>
        <v>977</v>
      </c>
      <c r="M20" s="42">
        <f t="shared" si="5"/>
        <v>957.84313725490199</v>
      </c>
    </row>
    <row r="21" spans="1:13" x14ac:dyDescent="0.25">
      <c r="A21" s="34">
        <v>5</v>
      </c>
      <c r="B21" s="10" t="s">
        <v>36</v>
      </c>
      <c r="C21" s="12" t="s">
        <v>37</v>
      </c>
      <c r="D21" s="29">
        <v>211</v>
      </c>
      <c r="E21" s="25">
        <v>163</v>
      </c>
      <c r="F21" s="25">
        <v>163</v>
      </c>
      <c r="G21" s="25">
        <v>180</v>
      </c>
      <c r="H21" s="30">
        <v>240</v>
      </c>
      <c r="I21" s="37">
        <f t="shared" si="3"/>
        <v>957</v>
      </c>
      <c r="J21" s="7"/>
      <c r="K21" s="7"/>
      <c r="L21" s="12">
        <f t="shared" si="4"/>
        <v>957</v>
      </c>
      <c r="M21" s="42">
        <f t="shared" si="5"/>
        <v>938.23529411764707</v>
      </c>
    </row>
    <row r="22" spans="1:13" x14ac:dyDescent="0.25">
      <c r="A22" s="34">
        <v>6</v>
      </c>
      <c r="B22" s="10" t="s">
        <v>38</v>
      </c>
      <c r="C22" s="12" t="s">
        <v>39</v>
      </c>
      <c r="D22" s="29">
        <v>176</v>
      </c>
      <c r="E22" s="25">
        <v>180</v>
      </c>
      <c r="F22" s="25">
        <v>180</v>
      </c>
      <c r="G22" s="25">
        <v>137</v>
      </c>
      <c r="H22" s="30">
        <v>240</v>
      </c>
      <c r="I22" s="37">
        <f t="shared" si="3"/>
        <v>913</v>
      </c>
      <c r="J22" s="7"/>
      <c r="K22" s="7"/>
      <c r="L22" s="12">
        <f t="shared" si="4"/>
        <v>913</v>
      </c>
      <c r="M22" s="42">
        <f t="shared" si="5"/>
        <v>895.0980392156863</v>
      </c>
    </row>
    <row r="23" spans="1:13" x14ac:dyDescent="0.25">
      <c r="A23" s="34">
        <v>7</v>
      </c>
      <c r="B23" s="7" t="s">
        <v>40</v>
      </c>
      <c r="C23" s="9" t="s">
        <v>41</v>
      </c>
      <c r="D23" s="29">
        <v>160</v>
      </c>
      <c r="E23" s="25">
        <v>141</v>
      </c>
      <c r="F23" s="25">
        <v>180</v>
      </c>
      <c r="G23" s="25">
        <v>180</v>
      </c>
      <c r="H23" s="30">
        <v>240</v>
      </c>
      <c r="I23" s="37">
        <f t="shared" si="3"/>
        <v>901</v>
      </c>
      <c r="J23" s="7"/>
      <c r="K23" s="7"/>
      <c r="L23" s="12">
        <f t="shared" si="4"/>
        <v>901</v>
      </c>
      <c r="M23" s="42">
        <f t="shared" si="5"/>
        <v>883.33333333333337</v>
      </c>
    </row>
    <row r="24" spans="1:13" x14ac:dyDescent="0.25">
      <c r="A24" s="34">
        <v>8</v>
      </c>
      <c r="B24" s="10" t="s">
        <v>42</v>
      </c>
      <c r="C24" s="12" t="s">
        <v>43</v>
      </c>
      <c r="D24" s="29">
        <v>198</v>
      </c>
      <c r="E24" s="25">
        <v>95</v>
      </c>
      <c r="F24" s="25">
        <v>180</v>
      </c>
      <c r="G24" s="25">
        <v>180</v>
      </c>
      <c r="H24" s="30">
        <v>240</v>
      </c>
      <c r="I24" s="37">
        <f t="shared" si="3"/>
        <v>893</v>
      </c>
      <c r="J24" s="7"/>
      <c r="K24" s="7"/>
      <c r="L24" s="12">
        <f t="shared" si="4"/>
        <v>893</v>
      </c>
      <c r="M24" s="42">
        <f t="shared" si="5"/>
        <v>875.49019607843138</v>
      </c>
    </row>
    <row r="25" spans="1:13" ht="15.75" thickBot="1" x14ac:dyDescent="0.3">
      <c r="A25" s="34">
        <v>9</v>
      </c>
      <c r="B25" s="7" t="s">
        <v>44</v>
      </c>
      <c r="C25" s="9" t="s">
        <v>45</v>
      </c>
      <c r="D25" s="29">
        <v>240</v>
      </c>
      <c r="E25" s="25">
        <v>180</v>
      </c>
      <c r="F25" s="25">
        <v>137</v>
      </c>
      <c r="G25" s="25">
        <v>180</v>
      </c>
      <c r="H25" s="30">
        <v>129</v>
      </c>
      <c r="I25" s="37">
        <f t="shared" si="3"/>
        <v>866</v>
      </c>
      <c r="J25" s="7"/>
      <c r="K25" s="7"/>
      <c r="L25" s="12">
        <f t="shared" si="4"/>
        <v>866</v>
      </c>
      <c r="M25" s="42">
        <f t="shared" si="5"/>
        <v>849.01960784313724</v>
      </c>
    </row>
    <row r="26" spans="1:13" ht="15.75" thickBot="1" x14ac:dyDescent="0.3">
      <c r="A26" s="121" t="s">
        <v>48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6"/>
    </row>
    <row r="27" spans="1:13" ht="15.75" thickBot="1" x14ac:dyDescent="0.3"/>
    <row r="28" spans="1:13" ht="15.75" thickBot="1" x14ac:dyDescent="0.3">
      <c r="A28" s="133" t="s">
        <v>178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9"/>
    </row>
    <row r="29" spans="1:13" ht="15.75" thickBot="1" x14ac:dyDescent="0.3">
      <c r="A29" s="1" t="s">
        <v>1</v>
      </c>
      <c r="B29" s="2" t="s">
        <v>2</v>
      </c>
      <c r="C29" s="14" t="s">
        <v>3</v>
      </c>
      <c r="D29" s="18">
        <v>1</v>
      </c>
      <c r="E29" s="17">
        <v>2</v>
      </c>
      <c r="F29" s="17">
        <v>3</v>
      </c>
      <c r="G29" s="17">
        <v>4</v>
      </c>
      <c r="H29" s="19">
        <v>5</v>
      </c>
      <c r="I29" s="14" t="s">
        <v>4</v>
      </c>
      <c r="J29" s="14" t="s">
        <v>5</v>
      </c>
      <c r="K29" s="14" t="s">
        <v>5</v>
      </c>
      <c r="L29" s="14" t="s">
        <v>62</v>
      </c>
      <c r="M29" s="14" t="s">
        <v>63</v>
      </c>
    </row>
    <row r="30" spans="1:13" x14ac:dyDescent="0.25">
      <c r="A30" s="33">
        <v>1</v>
      </c>
      <c r="B30" s="3" t="s">
        <v>89</v>
      </c>
      <c r="C30" s="15" t="s">
        <v>93</v>
      </c>
      <c r="D30" s="26">
        <v>240</v>
      </c>
      <c r="E30" s="27">
        <v>180</v>
      </c>
      <c r="F30" s="27">
        <v>180</v>
      </c>
      <c r="G30" s="27">
        <v>174</v>
      </c>
      <c r="H30" s="28">
        <v>99</v>
      </c>
      <c r="I30" s="37">
        <f t="shared" ref="I30:I32" si="6">SUM(D30:H30)</f>
        <v>873</v>
      </c>
      <c r="J30" s="6"/>
      <c r="K30" s="6"/>
      <c r="L30" s="12">
        <f>I30</f>
        <v>873</v>
      </c>
      <c r="M30" s="5">
        <v>1000</v>
      </c>
    </row>
    <row r="31" spans="1:13" x14ac:dyDescent="0.25">
      <c r="A31" s="34">
        <v>2</v>
      </c>
      <c r="B31" s="7" t="s">
        <v>88</v>
      </c>
      <c r="C31" s="9" t="s">
        <v>94</v>
      </c>
      <c r="D31" s="29">
        <v>152</v>
      </c>
      <c r="E31" s="25">
        <v>112</v>
      </c>
      <c r="F31" s="25">
        <v>180</v>
      </c>
      <c r="G31" s="25">
        <v>143</v>
      </c>
      <c r="H31" s="30">
        <v>186</v>
      </c>
      <c r="I31" s="37">
        <f t="shared" si="6"/>
        <v>773</v>
      </c>
      <c r="J31" s="7"/>
      <c r="K31" s="7"/>
      <c r="L31" s="12">
        <f>I31</f>
        <v>773</v>
      </c>
      <c r="M31" s="42">
        <f>L31*1000/$L$30</f>
        <v>885.45246277205035</v>
      </c>
    </row>
    <row r="32" spans="1:13" ht="15.75" thickBot="1" x14ac:dyDescent="0.3">
      <c r="A32" s="34">
        <v>3</v>
      </c>
      <c r="B32" s="10" t="s">
        <v>90</v>
      </c>
      <c r="C32" s="12" t="s">
        <v>95</v>
      </c>
      <c r="D32" s="29">
        <v>183</v>
      </c>
      <c r="E32" s="25">
        <v>88</v>
      </c>
      <c r="F32" s="25">
        <v>180</v>
      </c>
      <c r="G32" s="25">
        <v>87</v>
      </c>
      <c r="H32" s="30">
        <v>0</v>
      </c>
      <c r="I32" s="37">
        <f t="shared" si="6"/>
        <v>538</v>
      </c>
      <c r="J32" s="7"/>
      <c r="K32" s="7"/>
      <c r="L32" s="12">
        <f>I32</f>
        <v>538</v>
      </c>
      <c r="M32" s="42">
        <f>L32*1000/$L$30</f>
        <v>616.26575028636887</v>
      </c>
    </row>
    <row r="33" spans="1:13" ht="15.75" thickBot="1" x14ac:dyDescent="0.3">
      <c r="A33" s="121" t="s">
        <v>179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6"/>
    </row>
    <row r="35" spans="1:13" x14ac:dyDescent="0.25">
      <c r="C35"/>
      <c r="H35" s="39"/>
      <c r="I35" s="39"/>
      <c r="L35"/>
      <c r="M35"/>
    </row>
    <row r="36" spans="1:13" x14ac:dyDescent="0.25">
      <c r="C36"/>
      <c r="H36" s="39"/>
      <c r="I36" s="39"/>
      <c r="L36"/>
      <c r="M36"/>
    </row>
    <row r="37" spans="1:13" x14ac:dyDescent="0.25">
      <c r="C37"/>
      <c r="H37" s="39"/>
      <c r="I37" s="39"/>
      <c r="L37"/>
      <c r="M37"/>
    </row>
    <row r="38" spans="1:13" x14ac:dyDescent="0.25">
      <c r="C38"/>
      <c r="H38" s="39"/>
      <c r="I38" s="39"/>
      <c r="L38"/>
      <c r="M38"/>
    </row>
    <row r="39" spans="1:13" x14ac:dyDescent="0.25">
      <c r="C39"/>
      <c r="H39" s="39"/>
      <c r="I39" s="39"/>
      <c r="L39"/>
      <c r="M39"/>
    </row>
    <row r="40" spans="1:13" x14ac:dyDescent="0.25">
      <c r="C40"/>
      <c r="H40" s="39"/>
      <c r="I40" s="39"/>
      <c r="L40"/>
      <c r="M40"/>
    </row>
    <row r="41" spans="1:13" x14ac:dyDescent="0.25">
      <c r="C41"/>
      <c r="H41" s="39"/>
      <c r="I41" s="39"/>
      <c r="L41"/>
      <c r="M41"/>
    </row>
    <row r="42" spans="1:13" x14ac:dyDescent="0.25">
      <c r="C42"/>
      <c r="H42" s="39"/>
      <c r="I42" s="39"/>
      <c r="L42"/>
      <c r="M42"/>
    </row>
  </sheetData>
  <mergeCells count="6">
    <mergeCell ref="A33:M33"/>
    <mergeCell ref="A15:M15"/>
    <mergeCell ref="A26:M26"/>
    <mergeCell ref="A1:M1"/>
    <mergeCell ref="A13:M13"/>
    <mergeCell ref="A28:M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sqref="A1:M1"/>
    </sheetView>
  </sheetViews>
  <sheetFormatPr baseColWidth="10" defaultRowHeight="15" x14ac:dyDescent="0.25"/>
  <cols>
    <col min="1" max="1" width="5.140625" bestFit="1" customWidth="1"/>
    <col min="2" max="2" width="24.5703125" bestFit="1" customWidth="1"/>
    <col min="3" max="3" width="10.140625" style="45" customWidth="1"/>
  </cols>
  <sheetData>
    <row r="1" spans="1:13" ht="15.75" thickBot="1" x14ac:dyDescent="0.3">
      <c r="A1" s="133" t="s">
        <v>86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3" ht="15.75" thickBot="1" x14ac:dyDescent="0.3">
      <c r="A2" s="1" t="s">
        <v>1</v>
      </c>
      <c r="B2" s="2" t="s">
        <v>2</v>
      </c>
      <c r="C2" s="14" t="s">
        <v>3</v>
      </c>
      <c r="D2" s="18">
        <v>1</v>
      </c>
      <c r="E2" s="17">
        <v>2</v>
      </c>
      <c r="F2" s="17">
        <v>3</v>
      </c>
      <c r="G2" s="17">
        <v>4</v>
      </c>
      <c r="H2" s="19">
        <v>5</v>
      </c>
      <c r="I2" s="14" t="s">
        <v>4</v>
      </c>
      <c r="J2" s="14" t="s">
        <v>5</v>
      </c>
      <c r="K2" s="14" t="s">
        <v>174</v>
      </c>
      <c r="L2" s="38" t="s">
        <v>62</v>
      </c>
      <c r="M2" s="38" t="s">
        <v>63</v>
      </c>
    </row>
    <row r="3" spans="1:13" x14ac:dyDescent="0.25">
      <c r="A3" s="33">
        <v>1</v>
      </c>
      <c r="B3" s="7" t="s">
        <v>25</v>
      </c>
      <c r="C3" s="20" t="s">
        <v>26</v>
      </c>
      <c r="D3" s="26">
        <v>240</v>
      </c>
      <c r="E3" s="27">
        <v>180</v>
      </c>
      <c r="F3" s="27">
        <v>180</v>
      </c>
      <c r="G3" s="27">
        <v>180</v>
      </c>
      <c r="H3" s="28">
        <v>240</v>
      </c>
      <c r="I3" s="9">
        <f>SUM(D3:H3)</f>
        <v>1020</v>
      </c>
      <c r="J3" s="33">
        <v>320</v>
      </c>
      <c r="K3" s="60">
        <f>J3*30/$J$3</f>
        <v>30</v>
      </c>
      <c r="L3" s="40">
        <f>I3+K3</f>
        <v>1050</v>
      </c>
      <c r="M3" s="43">
        <v>1000</v>
      </c>
    </row>
    <row r="4" spans="1:13" x14ac:dyDescent="0.25">
      <c r="A4" s="34">
        <v>2</v>
      </c>
      <c r="B4" s="7" t="s">
        <v>51</v>
      </c>
      <c r="C4" s="20" t="s">
        <v>64</v>
      </c>
      <c r="D4" s="29">
        <v>240</v>
      </c>
      <c r="E4" s="25">
        <v>180</v>
      </c>
      <c r="F4" s="25">
        <v>180</v>
      </c>
      <c r="G4" s="25">
        <v>180</v>
      </c>
      <c r="H4" s="30">
        <v>240</v>
      </c>
      <c r="I4" s="37">
        <f>SUM(D4:H4)</f>
        <v>1020</v>
      </c>
      <c r="J4" s="34">
        <v>115</v>
      </c>
      <c r="K4" s="62">
        <f>J4*30/$J$3</f>
        <v>10.78125</v>
      </c>
      <c r="L4" s="44">
        <f>I4+K4</f>
        <v>1030.78125</v>
      </c>
      <c r="M4" s="42">
        <f>L4*1000/$L$3</f>
        <v>981.69642857142856</v>
      </c>
    </row>
    <row r="5" spans="1:13" x14ac:dyDescent="0.25">
      <c r="A5" s="34">
        <v>3</v>
      </c>
      <c r="B5" s="7" t="s">
        <v>18</v>
      </c>
      <c r="C5" s="20" t="s">
        <v>19</v>
      </c>
      <c r="D5" s="29">
        <v>240</v>
      </c>
      <c r="E5" s="25">
        <v>180</v>
      </c>
      <c r="F5" s="25">
        <v>174</v>
      </c>
      <c r="G5" s="25">
        <v>180</v>
      </c>
      <c r="H5" s="30">
        <v>240</v>
      </c>
      <c r="I5" s="37">
        <f t="shared" ref="I5:I17" si="0">SUM(D5:H5)</f>
        <v>1014</v>
      </c>
      <c r="J5" s="20"/>
      <c r="K5" s="21"/>
      <c r="L5" s="12">
        <f t="shared" ref="L5:L17" si="1">I5</f>
        <v>1014</v>
      </c>
      <c r="M5" s="42">
        <f t="shared" ref="M5:M17" si="2">L5*1000/$L$3</f>
        <v>965.71428571428567</v>
      </c>
    </row>
    <row r="6" spans="1:13" x14ac:dyDescent="0.25">
      <c r="A6" s="34">
        <v>4</v>
      </c>
      <c r="B6" s="10" t="s">
        <v>52</v>
      </c>
      <c r="C6" s="20" t="s">
        <v>53</v>
      </c>
      <c r="D6" s="29">
        <v>226</v>
      </c>
      <c r="E6" s="25">
        <v>180</v>
      </c>
      <c r="F6" s="25">
        <v>180</v>
      </c>
      <c r="G6" s="25">
        <v>180</v>
      </c>
      <c r="H6" s="30">
        <v>240</v>
      </c>
      <c r="I6" s="37">
        <f t="shared" si="0"/>
        <v>1006</v>
      </c>
      <c r="J6" s="20"/>
      <c r="K6" s="21"/>
      <c r="L6" s="12">
        <f t="shared" si="1"/>
        <v>1006</v>
      </c>
      <c r="M6" s="42">
        <f t="shared" si="2"/>
        <v>958.09523809523807</v>
      </c>
    </row>
    <row r="7" spans="1:13" x14ac:dyDescent="0.25">
      <c r="A7" s="34">
        <v>5</v>
      </c>
      <c r="B7" s="10" t="s">
        <v>20</v>
      </c>
      <c r="C7" s="20" t="s">
        <v>21</v>
      </c>
      <c r="D7" s="29">
        <v>240</v>
      </c>
      <c r="E7" s="25">
        <v>161</v>
      </c>
      <c r="F7" s="25">
        <v>180</v>
      </c>
      <c r="G7" s="25">
        <v>180</v>
      </c>
      <c r="H7" s="30">
        <v>240</v>
      </c>
      <c r="I7" s="37">
        <f t="shared" si="0"/>
        <v>1001</v>
      </c>
      <c r="J7" s="20"/>
      <c r="K7" s="21"/>
      <c r="L7" s="12">
        <f t="shared" si="1"/>
        <v>1001</v>
      </c>
      <c r="M7" s="42">
        <f t="shared" si="2"/>
        <v>953.33333333333337</v>
      </c>
    </row>
    <row r="8" spans="1:13" x14ac:dyDescent="0.25">
      <c r="A8" s="34">
        <v>6</v>
      </c>
      <c r="B8" s="10" t="s">
        <v>54</v>
      </c>
      <c r="C8" s="20" t="s">
        <v>55</v>
      </c>
      <c r="D8" s="29">
        <v>224</v>
      </c>
      <c r="E8" s="25">
        <v>166</v>
      </c>
      <c r="F8" s="25">
        <v>180</v>
      </c>
      <c r="G8" s="25">
        <v>180</v>
      </c>
      <c r="H8" s="30">
        <v>240</v>
      </c>
      <c r="I8" s="37">
        <f t="shared" si="0"/>
        <v>990</v>
      </c>
      <c r="J8" s="20"/>
      <c r="K8" s="21"/>
      <c r="L8" s="12">
        <f t="shared" si="1"/>
        <v>990</v>
      </c>
      <c r="M8" s="42">
        <f t="shared" si="2"/>
        <v>942.85714285714289</v>
      </c>
    </row>
    <row r="9" spans="1:13" x14ac:dyDescent="0.25">
      <c r="A9" s="34">
        <v>7</v>
      </c>
      <c r="B9" s="10" t="s">
        <v>22</v>
      </c>
      <c r="C9" s="20" t="s">
        <v>23</v>
      </c>
      <c r="D9" s="29">
        <v>204</v>
      </c>
      <c r="E9" s="25">
        <v>180</v>
      </c>
      <c r="F9" s="25">
        <v>180</v>
      </c>
      <c r="G9" s="25">
        <v>180</v>
      </c>
      <c r="H9" s="30">
        <v>240</v>
      </c>
      <c r="I9" s="37">
        <f t="shared" si="0"/>
        <v>984</v>
      </c>
      <c r="J9" s="20"/>
      <c r="K9" s="21"/>
      <c r="L9" s="12">
        <f t="shared" si="1"/>
        <v>984</v>
      </c>
      <c r="M9" s="42">
        <f t="shared" si="2"/>
        <v>937.14285714285711</v>
      </c>
    </row>
    <row r="10" spans="1:13" x14ac:dyDescent="0.25">
      <c r="A10" s="34">
        <v>8</v>
      </c>
      <c r="B10" s="10" t="s">
        <v>49</v>
      </c>
      <c r="C10" s="20" t="s">
        <v>56</v>
      </c>
      <c r="D10" s="29">
        <v>240</v>
      </c>
      <c r="E10" s="25">
        <v>180</v>
      </c>
      <c r="F10" s="25">
        <v>180</v>
      </c>
      <c r="G10" s="25">
        <v>180</v>
      </c>
      <c r="H10" s="30">
        <v>125</v>
      </c>
      <c r="I10" s="37">
        <f t="shared" si="0"/>
        <v>905</v>
      </c>
      <c r="J10" s="20"/>
      <c r="K10" s="21"/>
      <c r="L10" s="12">
        <f t="shared" si="1"/>
        <v>905</v>
      </c>
      <c r="M10" s="42">
        <f t="shared" si="2"/>
        <v>861.90476190476193</v>
      </c>
    </row>
    <row r="11" spans="1:13" x14ac:dyDescent="0.25">
      <c r="A11" s="34">
        <v>9</v>
      </c>
      <c r="B11" s="10" t="s">
        <v>57</v>
      </c>
      <c r="C11" s="20" t="s">
        <v>58</v>
      </c>
      <c r="D11" s="29">
        <v>240</v>
      </c>
      <c r="E11" s="25">
        <v>180</v>
      </c>
      <c r="F11" s="25">
        <v>180</v>
      </c>
      <c r="G11" s="25">
        <v>180</v>
      </c>
      <c r="H11" s="30">
        <v>116</v>
      </c>
      <c r="I11" s="37">
        <f t="shared" si="0"/>
        <v>896</v>
      </c>
      <c r="J11" s="20"/>
      <c r="K11" s="21"/>
      <c r="L11" s="12">
        <f t="shared" si="1"/>
        <v>896</v>
      </c>
      <c r="M11" s="42">
        <f t="shared" si="2"/>
        <v>853.33333333333337</v>
      </c>
    </row>
    <row r="12" spans="1:13" x14ac:dyDescent="0.25">
      <c r="A12" s="34">
        <v>10</v>
      </c>
      <c r="B12" s="10" t="s">
        <v>59</v>
      </c>
      <c r="C12" s="20" t="s">
        <v>65</v>
      </c>
      <c r="D12" s="29">
        <v>215</v>
      </c>
      <c r="E12" s="25">
        <v>180</v>
      </c>
      <c r="F12" s="25">
        <v>75</v>
      </c>
      <c r="G12" s="25">
        <v>180</v>
      </c>
      <c r="H12" s="30">
        <v>240</v>
      </c>
      <c r="I12" s="37">
        <f t="shared" si="0"/>
        <v>890</v>
      </c>
      <c r="J12" s="20"/>
      <c r="K12" s="21"/>
      <c r="L12" s="12">
        <f t="shared" si="1"/>
        <v>890</v>
      </c>
      <c r="M12" s="42">
        <f t="shared" si="2"/>
        <v>847.61904761904759</v>
      </c>
    </row>
    <row r="13" spans="1:13" x14ac:dyDescent="0.25">
      <c r="A13" s="34">
        <v>11</v>
      </c>
      <c r="B13" s="10" t="s">
        <v>60</v>
      </c>
      <c r="C13" s="20" t="s">
        <v>66</v>
      </c>
      <c r="D13" s="29">
        <v>227</v>
      </c>
      <c r="E13" s="25">
        <v>180</v>
      </c>
      <c r="F13" s="25">
        <v>180</v>
      </c>
      <c r="G13" s="25">
        <v>45</v>
      </c>
      <c r="H13" s="30">
        <v>240</v>
      </c>
      <c r="I13" s="37">
        <f t="shared" si="0"/>
        <v>872</v>
      </c>
      <c r="J13" s="20"/>
      <c r="K13" s="21"/>
      <c r="L13" s="12">
        <f t="shared" si="1"/>
        <v>872</v>
      </c>
      <c r="M13" s="42">
        <f t="shared" si="2"/>
        <v>830.47619047619048</v>
      </c>
    </row>
    <row r="14" spans="1:13" x14ac:dyDescent="0.25">
      <c r="A14" s="34">
        <v>12</v>
      </c>
      <c r="B14" s="10" t="s">
        <v>10</v>
      </c>
      <c r="C14" s="20" t="s">
        <v>11</v>
      </c>
      <c r="D14" s="29">
        <v>206</v>
      </c>
      <c r="E14" s="25">
        <v>180</v>
      </c>
      <c r="F14" s="25">
        <v>180</v>
      </c>
      <c r="G14" s="25">
        <v>180</v>
      </c>
      <c r="H14" s="30">
        <v>112</v>
      </c>
      <c r="I14" s="37">
        <f t="shared" si="0"/>
        <v>858</v>
      </c>
      <c r="J14" s="20"/>
      <c r="K14" s="21"/>
      <c r="L14" s="12">
        <f t="shared" si="1"/>
        <v>858</v>
      </c>
      <c r="M14" s="42">
        <f t="shared" si="2"/>
        <v>817.14285714285711</v>
      </c>
    </row>
    <row r="15" spans="1:13" x14ac:dyDescent="0.25">
      <c r="A15" s="34">
        <v>13</v>
      </c>
      <c r="B15" s="10" t="s">
        <v>12</v>
      </c>
      <c r="C15" s="20" t="s">
        <v>13</v>
      </c>
      <c r="D15" s="29">
        <v>240</v>
      </c>
      <c r="E15" s="25">
        <v>180</v>
      </c>
      <c r="F15" s="25">
        <v>180</v>
      </c>
      <c r="G15" s="25">
        <v>180</v>
      </c>
      <c r="H15" s="30">
        <v>61</v>
      </c>
      <c r="I15" s="37">
        <f t="shared" si="0"/>
        <v>841</v>
      </c>
      <c r="J15" s="20"/>
      <c r="K15" s="21"/>
      <c r="L15" s="12">
        <f t="shared" si="1"/>
        <v>841</v>
      </c>
      <c r="M15" s="42">
        <f t="shared" si="2"/>
        <v>800.95238095238096</v>
      </c>
    </row>
    <row r="16" spans="1:13" x14ac:dyDescent="0.25">
      <c r="A16" s="34">
        <v>14</v>
      </c>
      <c r="B16" s="7" t="s">
        <v>61</v>
      </c>
      <c r="C16" s="20" t="s">
        <v>67</v>
      </c>
      <c r="D16" s="29">
        <v>215</v>
      </c>
      <c r="E16" s="25">
        <v>180</v>
      </c>
      <c r="F16" s="25">
        <v>66</v>
      </c>
      <c r="G16" s="25">
        <v>91</v>
      </c>
      <c r="H16" s="30">
        <v>240</v>
      </c>
      <c r="I16" s="37">
        <f t="shared" si="0"/>
        <v>792</v>
      </c>
      <c r="J16" s="20"/>
      <c r="K16" s="21"/>
      <c r="L16" s="12">
        <f t="shared" si="1"/>
        <v>792</v>
      </c>
      <c r="M16" s="42">
        <f t="shared" si="2"/>
        <v>754.28571428571433</v>
      </c>
    </row>
    <row r="17" spans="1:13" ht="15.75" thickBot="1" x14ac:dyDescent="0.3">
      <c r="A17" s="34">
        <v>15</v>
      </c>
      <c r="B17" s="10" t="s">
        <v>16</v>
      </c>
      <c r="C17" s="20" t="s">
        <v>17</v>
      </c>
      <c r="D17" s="29">
        <v>4</v>
      </c>
      <c r="E17" s="25">
        <v>180</v>
      </c>
      <c r="F17" s="25">
        <v>180</v>
      </c>
      <c r="G17" s="25">
        <v>180</v>
      </c>
      <c r="H17" s="30">
        <v>124</v>
      </c>
      <c r="I17" s="37">
        <f t="shared" si="0"/>
        <v>668</v>
      </c>
      <c r="J17" s="20"/>
      <c r="K17" s="21"/>
      <c r="L17" s="12">
        <f t="shared" si="1"/>
        <v>668</v>
      </c>
      <c r="M17" s="42">
        <f t="shared" si="2"/>
        <v>636.19047619047615</v>
      </c>
    </row>
    <row r="18" spans="1:13" ht="15.75" thickBot="1" x14ac:dyDescent="0.3">
      <c r="A18" s="130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2"/>
    </row>
    <row r="19" spans="1:13" ht="15.75" thickBot="1" x14ac:dyDescent="0.3"/>
    <row r="20" spans="1:13" ht="15.75" thickBot="1" x14ac:dyDescent="0.3">
      <c r="A20" s="133" t="s">
        <v>87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9"/>
    </row>
    <row r="21" spans="1:13" ht="15.75" thickBot="1" x14ac:dyDescent="0.3">
      <c r="A21" s="1" t="s">
        <v>1</v>
      </c>
      <c r="B21" s="2" t="s">
        <v>2</v>
      </c>
      <c r="C21" s="14" t="s">
        <v>3</v>
      </c>
      <c r="D21" s="18">
        <v>1</v>
      </c>
      <c r="E21" s="17">
        <v>2</v>
      </c>
      <c r="F21" s="17">
        <v>3</v>
      </c>
      <c r="G21" s="17">
        <v>4</v>
      </c>
      <c r="H21" s="19">
        <v>5</v>
      </c>
      <c r="I21" s="14" t="s">
        <v>4</v>
      </c>
      <c r="J21" s="14" t="s">
        <v>5</v>
      </c>
      <c r="K21" s="14" t="s">
        <v>174</v>
      </c>
      <c r="L21" s="38" t="s">
        <v>62</v>
      </c>
      <c r="M21" s="38" t="s">
        <v>63</v>
      </c>
    </row>
    <row r="22" spans="1:13" x14ac:dyDescent="0.25">
      <c r="A22" s="33">
        <v>1</v>
      </c>
      <c r="B22" s="3" t="s">
        <v>68</v>
      </c>
      <c r="C22" s="15" t="s">
        <v>69</v>
      </c>
      <c r="D22" s="26">
        <v>240</v>
      </c>
      <c r="E22" s="27">
        <v>180</v>
      </c>
      <c r="F22" s="27">
        <v>180</v>
      </c>
      <c r="G22" s="27">
        <v>147</v>
      </c>
      <c r="H22" s="28">
        <v>180</v>
      </c>
      <c r="I22" s="5">
        <f t="shared" ref="I22:I30" si="3">SUM(D22:H22)</f>
        <v>927</v>
      </c>
      <c r="J22" s="6"/>
      <c r="K22" s="7"/>
      <c r="L22" s="12">
        <f t="shared" ref="L22:L30" si="4">I22</f>
        <v>927</v>
      </c>
      <c r="M22" s="43">
        <v>1000</v>
      </c>
    </row>
    <row r="23" spans="1:13" x14ac:dyDescent="0.25">
      <c r="A23" s="34">
        <v>2</v>
      </c>
      <c r="B23" s="7" t="s">
        <v>70</v>
      </c>
      <c r="C23" s="20" t="s">
        <v>71</v>
      </c>
      <c r="D23" s="29">
        <v>201</v>
      </c>
      <c r="E23" s="25">
        <v>180</v>
      </c>
      <c r="F23" s="25">
        <v>180</v>
      </c>
      <c r="G23" s="25">
        <v>180</v>
      </c>
      <c r="H23" s="30">
        <v>180</v>
      </c>
      <c r="I23" s="39">
        <f t="shared" si="3"/>
        <v>921</v>
      </c>
      <c r="J23" s="7"/>
      <c r="K23" s="7"/>
      <c r="L23" s="12">
        <f t="shared" si="4"/>
        <v>921</v>
      </c>
      <c r="M23" s="42">
        <f>L23*1000/$L$22</f>
        <v>993.5275080906149</v>
      </c>
    </row>
    <row r="24" spans="1:13" x14ac:dyDescent="0.25">
      <c r="A24" s="34">
        <v>3</v>
      </c>
      <c r="B24" s="10" t="s">
        <v>72</v>
      </c>
      <c r="C24" s="20" t="s">
        <v>73</v>
      </c>
      <c r="D24" s="29">
        <v>187</v>
      </c>
      <c r="E24" s="25">
        <v>180</v>
      </c>
      <c r="F24" s="25">
        <v>180</v>
      </c>
      <c r="G24" s="25">
        <v>180</v>
      </c>
      <c r="H24" s="30">
        <v>137</v>
      </c>
      <c r="I24" s="12">
        <f t="shared" si="3"/>
        <v>864</v>
      </c>
      <c r="J24" s="7"/>
      <c r="K24" s="7"/>
      <c r="L24" s="12">
        <f t="shared" si="4"/>
        <v>864</v>
      </c>
      <c r="M24" s="42">
        <f t="shared" ref="M24:M30" si="5">L24*1000/$L$22</f>
        <v>932.03883495145635</v>
      </c>
    </row>
    <row r="25" spans="1:13" x14ac:dyDescent="0.25">
      <c r="A25" s="34">
        <v>4</v>
      </c>
      <c r="B25" s="10" t="s">
        <v>74</v>
      </c>
      <c r="C25" s="20" t="s">
        <v>35</v>
      </c>
      <c r="D25" s="29">
        <v>28</v>
      </c>
      <c r="E25" s="25">
        <v>180</v>
      </c>
      <c r="F25" s="25">
        <v>180</v>
      </c>
      <c r="G25" s="25">
        <v>180</v>
      </c>
      <c r="H25" s="30" t="s">
        <v>85</v>
      </c>
      <c r="I25" s="9">
        <f t="shared" si="3"/>
        <v>568</v>
      </c>
      <c r="J25" s="7"/>
      <c r="K25" s="7"/>
      <c r="L25" s="12">
        <f t="shared" si="4"/>
        <v>568</v>
      </c>
      <c r="M25" s="42">
        <f t="shared" si="5"/>
        <v>612.72923408845736</v>
      </c>
    </row>
    <row r="26" spans="1:13" x14ac:dyDescent="0.25">
      <c r="A26" s="34">
        <v>5</v>
      </c>
      <c r="B26" s="10" t="s">
        <v>76</v>
      </c>
      <c r="C26" s="20" t="s">
        <v>75</v>
      </c>
      <c r="D26" s="29">
        <v>178</v>
      </c>
      <c r="E26" s="25">
        <v>180</v>
      </c>
      <c r="F26" s="25">
        <v>99</v>
      </c>
      <c r="G26" s="25" t="s">
        <v>85</v>
      </c>
      <c r="H26" s="30" t="s">
        <v>85</v>
      </c>
      <c r="I26" s="12">
        <f t="shared" si="3"/>
        <v>457</v>
      </c>
      <c r="J26" s="7"/>
      <c r="K26" s="7"/>
      <c r="L26" s="12">
        <f t="shared" si="4"/>
        <v>457</v>
      </c>
      <c r="M26" s="42">
        <f t="shared" si="5"/>
        <v>492.98813376483281</v>
      </c>
    </row>
    <row r="27" spans="1:13" x14ac:dyDescent="0.25">
      <c r="A27" s="34">
        <v>6</v>
      </c>
      <c r="B27" s="10" t="s">
        <v>78</v>
      </c>
      <c r="C27" s="20" t="s">
        <v>77</v>
      </c>
      <c r="D27" s="29">
        <v>170</v>
      </c>
      <c r="E27" s="25">
        <v>180</v>
      </c>
      <c r="F27" s="25">
        <v>106</v>
      </c>
      <c r="G27" s="25" t="s">
        <v>85</v>
      </c>
      <c r="H27" s="30" t="s">
        <v>85</v>
      </c>
      <c r="I27" s="12">
        <f t="shared" si="3"/>
        <v>456</v>
      </c>
      <c r="J27" s="7"/>
      <c r="K27" s="7"/>
      <c r="L27" s="12">
        <f t="shared" si="4"/>
        <v>456</v>
      </c>
      <c r="M27" s="42">
        <f t="shared" si="5"/>
        <v>491.90938511326863</v>
      </c>
    </row>
    <row r="28" spans="1:13" x14ac:dyDescent="0.25">
      <c r="A28" s="34">
        <v>7</v>
      </c>
      <c r="B28" s="10" t="s">
        <v>80</v>
      </c>
      <c r="C28" s="20" t="s">
        <v>79</v>
      </c>
      <c r="D28" s="29">
        <v>128</v>
      </c>
      <c r="E28" s="25">
        <v>180</v>
      </c>
      <c r="F28" s="25">
        <v>88</v>
      </c>
      <c r="G28" s="25" t="s">
        <v>85</v>
      </c>
      <c r="H28" s="30" t="s">
        <v>85</v>
      </c>
      <c r="I28" s="12">
        <f t="shared" si="3"/>
        <v>396</v>
      </c>
      <c r="J28" s="7"/>
      <c r="K28" s="7"/>
      <c r="L28" s="12">
        <f t="shared" si="4"/>
        <v>396</v>
      </c>
      <c r="M28" s="42">
        <f t="shared" si="5"/>
        <v>427.18446601941747</v>
      </c>
    </row>
    <row r="29" spans="1:13" x14ac:dyDescent="0.25">
      <c r="A29" s="34">
        <v>8</v>
      </c>
      <c r="B29" s="7" t="s">
        <v>40</v>
      </c>
      <c r="C29" s="20" t="s">
        <v>81</v>
      </c>
      <c r="D29" s="29">
        <v>217</v>
      </c>
      <c r="E29" s="25">
        <v>4</v>
      </c>
      <c r="F29" s="25" t="s">
        <v>85</v>
      </c>
      <c r="G29" s="25" t="s">
        <v>85</v>
      </c>
      <c r="H29" s="30" t="s">
        <v>85</v>
      </c>
      <c r="I29" s="12">
        <f t="shared" si="3"/>
        <v>221</v>
      </c>
      <c r="J29" s="7"/>
      <c r="K29" s="7"/>
      <c r="L29" s="12">
        <f t="shared" si="4"/>
        <v>221</v>
      </c>
      <c r="M29" s="42">
        <f t="shared" si="5"/>
        <v>238.403451995685</v>
      </c>
    </row>
    <row r="30" spans="1:13" ht="15.75" thickBot="1" x14ac:dyDescent="0.3">
      <c r="A30" s="34">
        <v>9</v>
      </c>
      <c r="B30" s="7" t="s">
        <v>84</v>
      </c>
      <c r="C30" s="20" t="s">
        <v>83</v>
      </c>
      <c r="D30" s="29">
        <v>178</v>
      </c>
      <c r="E30" s="25">
        <v>19</v>
      </c>
      <c r="F30" s="25" t="s">
        <v>85</v>
      </c>
      <c r="G30" s="25" t="s">
        <v>85</v>
      </c>
      <c r="H30" s="30" t="s">
        <v>85</v>
      </c>
      <c r="I30" s="20">
        <f t="shared" si="3"/>
        <v>197</v>
      </c>
      <c r="J30" s="7"/>
      <c r="K30" s="7"/>
      <c r="L30" s="12">
        <f t="shared" si="4"/>
        <v>197</v>
      </c>
      <c r="M30" s="42">
        <f t="shared" si="5"/>
        <v>212.51348435814455</v>
      </c>
    </row>
    <row r="31" spans="1:13" ht="15.75" thickBot="1" x14ac:dyDescent="0.3">
      <c r="A31" s="121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6"/>
    </row>
    <row r="32" spans="1:13" ht="15.75" thickBot="1" x14ac:dyDescent="0.3"/>
    <row r="33" spans="1:13" ht="15.75" thickBot="1" x14ac:dyDescent="0.3">
      <c r="A33" s="133" t="s">
        <v>96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9"/>
    </row>
    <row r="34" spans="1:13" ht="15.75" thickBot="1" x14ac:dyDescent="0.3">
      <c r="A34" s="1" t="s">
        <v>1</v>
      </c>
      <c r="B34" s="2" t="s">
        <v>2</v>
      </c>
      <c r="C34" s="14" t="s">
        <v>3</v>
      </c>
      <c r="D34" s="18">
        <v>1</v>
      </c>
      <c r="E34" s="17">
        <v>2</v>
      </c>
      <c r="F34" s="17">
        <v>3</v>
      </c>
      <c r="G34" s="17">
        <v>4</v>
      </c>
      <c r="H34" s="19">
        <v>5</v>
      </c>
      <c r="I34" s="14" t="s">
        <v>4</v>
      </c>
      <c r="J34" s="14" t="s">
        <v>5</v>
      </c>
      <c r="K34" s="14" t="s">
        <v>174</v>
      </c>
      <c r="L34" s="38" t="s">
        <v>62</v>
      </c>
      <c r="M34" s="38" t="s">
        <v>63</v>
      </c>
    </row>
    <row r="35" spans="1:13" x14ac:dyDescent="0.25">
      <c r="A35" s="33">
        <v>1</v>
      </c>
      <c r="B35" s="3" t="s">
        <v>88</v>
      </c>
      <c r="C35" s="15" t="s">
        <v>95</v>
      </c>
      <c r="D35" s="26">
        <v>240</v>
      </c>
      <c r="E35" s="27">
        <v>180</v>
      </c>
      <c r="F35" s="27"/>
      <c r="G35" s="27"/>
      <c r="H35" s="28"/>
      <c r="I35" s="46">
        <v>420</v>
      </c>
      <c r="J35" s="6"/>
      <c r="K35" s="7"/>
      <c r="L35" s="12">
        <f>I35</f>
        <v>420</v>
      </c>
      <c r="M35" s="43">
        <v>1000</v>
      </c>
    </row>
    <row r="36" spans="1:13" x14ac:dyDescent="0.25">
      <c r="A36" s="34">
        <v>2</v>
      </c>
      <c r="B36" s="7" t="s">
        <v>89</v>
      </c>
      <c r="C36" s="20" t="s">
        <v>94</v>
      </c>
      <c r="D36" s="29">
        <v>199</v>
      </c>
      <c r="E36" s="25">
        <v>180</v>
      </c>
      <c r="F36" s="25"/>
      <c r="G36" s="25"/>
      <c r="H36" s="30"/>
      <c r="I36" s="47">
        <v>379</v>
      </c>
      <c r="J36" s="7"/>
      <c r="K36" s="7"/>
      <c r="L36" s="12">
        <f>I36</f>
        <v>379</v>
      </c>
      <c r="M36" s="42">
        <f>L36*1000/$L$35</f>
        <v>902.38095238095241</v>
      </c>
    </row>
    <row r="37" spans="1:13" x14ac:dyDescent="0.25">
      <c r="A37" s="34">
        <v>3</v>
      </c>
      <c r="B37" s="10" t="s">
        <v>90</v>
      </c>
      <c r="C37" s="20" t="s">
        <v>93</v>
      </c>
      <c r="D37" s="29">
        <v>23</v>
      </c>
      <c r="E37" s="25">
        <v>180</v>
      </c>
      <c r="F37" s="25"/>
      <c r="G37" s="25"/>
      <c r="H37" s="30"/>
      <c r="I37" s="48">
        <v>203</v>
      </c>
      <c r="J37" s="7"/>
      <c r="K37" s="7"/>
      <c r="L37" s="12">
        <f>I37</f>
        <v>203</v>
      </c>
      <c r="M37" s="42">
        <f>L37*1000/420</f>
        <v>483.33333333333331</v>
      </c>
    </row>
    <row r="38" spans="1:13" ht="15.75" thickBot="1" x14ac:dyDescent="0.3">
      <c r="A38" s="34">
        <v>4</v>
      </c>
      <c r="B38" s="10" t="s">
        <v>91</v>
      </c>
      <c r="C38" s="20" t="s">
        <v>92</v>
      </c>
      <c r="D38" s="29">
        <v>167</v>
      </c>
      <c r="E38" s="25">
        <v>0</v>
      </c>
      <c r="F38" s="25">
        <v>3</v>
      </c>
      <c r="G38" s="25"/>
      <c r="H38" s="30"/>
      <c r="I38" s="49">
        <v>170</v>
      </c>
      <c r="J38" s="7"/>
      <c r="K38" s="7"/>
      <c r="L38" s="12">
        <f>I38</f>
        <v>170</v>
      </c>
      <c r="M38" s="42">
        <f>L38*1000/420</f>
        <v>404.76190476190476</v>
      </c>
    </row>
    <row r="39" spans="1:13" ht="15.75" thickBot="1" x14ac:dyDescent="0.3">
      <c r="A39" s="121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6"/>
    </row>
  </sheetData>
  <mergeCells count="6">
    <mergeCell ref="A31:M31"/>
    <mergeCell ref="A33:M33"/>
    <mergeCell ref="A39:M39"/>
    <mergeCell ref="A1:M1"/>
    <mergeCell ref="A18:M18"/>
    <mergeCell ref="A20:M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sqref="A1:L1"/>
    </sheetView>
  </sheetViews>
  <sheetFormatPr baseColWidth="10" defaultRowHeight="15" x14ac:dyDescent="0.25"/>
  <cols>
    <col min="1" max="1" width="5.140625" bestFit="1" customWidth="1"/>
    <col min="2" max="2" width="35.42578125" bestFit="1" customWidth="1"/>
    <col min="3" max="3" width="14.5703125" style="45" customWidth="1"/>
  </cols>
  <sheetData>
    <row r="1" spans="1:12" ht="15.75" thickBot="1" x14ac:dyDescent="0.3">
      <c r="A1" s="135" t="s">
        <v>240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 ht="15.75" thickBot="1" x14ac:dyDescent="0.3">
      <c r="A2" s="89" t="s">
        <v>1</v>
      </c>
      <c r="B2" s="90" t="s">
        <v>2</v>
      </c>
      <c r="C2" s="91" t="s">
        <v>3</v>
      </c>
      <c r="D2" s="92">
        <v>1</v>
      </c>
      <c r="E2" s="93">
        <v>2</v>
      </c>
      <c r="F2" s="93">
        <v>3</v>
      </c>
      <c r="G2" s="93">
        <v>4</v>
      </c>
      <c r="H2" s="93">
        <v>5</v>
      </c>
      <c r="I2" s="93">
        <v>6</v>
      </c>
      <c r="J2" s="94">
        <v>7</v>
      </c>
      <c r="K2" s="91" t="s">
        <v>4</v>
      </c>
      <c r="L2" s="95" t="s">
        <v>63</v>
      </c>
    </row>
    <row r="3" spans="1:12" x14ac:dyDescent="0.25">
      <c r="A3" s="104">
        <v>1</v>
      </c>
      <c r="B3" s="97" t="s">
        <v>185</v>
      </c>
      <c r="C3" s="98" t="s">
        <v>186</v>
      </c>
      <c r="D3" s="105">
        <v>222</v>
      </c>
      <c r="E3" s="106">
        <v>180</v>
      </c>
      <c r="F3" s="106">
        <v>148</v>
      </c>
      <c r="G3" s="106">
        <v>140</v>
      </c>
      <c r="H3" s="106">
        <v>240</v>
      </c>
      <c r="I3" s="106">
        <v>180</v>
      </c>
      <c r="J3" s="107">
        <v>180</v>
      </c>
      <c r="K3" s="102">
        <f t="shared" ref="K3:K10" si="0">SUM(D3:J3)</f>
        <v>1290</v>
      </c>
      <c r="L3" s="108">
        <f>K3*1000/$K$3</f>
        <v>1000</v>
      </c>
    </row>
    <row r="4" spans="1:12" x14ac:dyDescent="0.25">
      <c r="A4" s="104">
        <v>2</v>
      </c>
      <c r="B4" s="97" t="s">
        <v>106</v>
      </c>
      <c r="C4" s="98" t="s">
        <v>206</v>
      </c>
      <c r="D4" s="105">
        <v>135</v>
      </c>
      <c r="E4" s="106">
        <v>180</v>
      </c>
      <c r="F4" s="106">
        <v>122</v>
      </c>
      <c r="G4" s="106">
        <v>180</v>
      </c>
      <c r="H4" s="106">
        <v>240</v>
      </c>
      <c r="I4" s="106">
        <v>180</v>
      </c>
      <c r="J4" s="106">
        <v>180</v>
      </c>
      <c r="K4" s="109">
        <f t="shared" si="0"/>
        <v>1217</v>
      </c>
      <c r="L4" s="108">
        <f>K4*1000/$K$3</f>
        <v>943.41085271317831</v>
      </c>
    </row>
    <row r="5" spans="1:12" x14ac:dyDescent="0.25">
      <c r="A5" s="104">
        <v>3</v>
      </c>
      <c r="B5" s="97" t="s">
        <v>197</v>
      </c>
      <c r="C5" s="98" t="s">
        <v>198</v>
      </c>
      <c r="D5" s="105">
        <v>136</v>
      </c>
      <c r="E5" s="106">
        <v>180</v>
      </c>
      <c r="F5" s="106" t="s">
        <v>85</v>
      </c>
      <c r="G5" s="106" t="s">
        <v>85</v>
      </c>
      <c r="H5" s="106" t="s">
        <v>85</v>
      </c>
      <c r="I5" s="106" t="s">
        <v>85</v>
      </c>
      <c r="J5" s="107" t="s">
        <v>85</v>
      </c>
      <c r="K5" s="109">
        <f t="shared" si="0"/>
        <v>316</v>
      </c>
      <c r="L5" s="108">
        <f t="shared" ref="L5:L10" si="1">K5*1000/$K$3</f>
        <v>244.96124031007753</v>
      </c>
    </row>
    <row r="6" spans="1:12" x14ac:dyDescent="0.25">
      <c r="A6" s="104">
        <v>4</v>
      </c>
      <c r="B6" s="97" t="s">
        <v>189</v>
      </c>
      <c r="C6" s="98" t="s">
        <v>190</v>
      </c>
      <c r="D6" s="105">
        <v>240</v>
      </c>
      <c r="E6" s="106" t="s">
        <v>85</v>
      </c>
      <c r="F6" s="106" t="s">
        <v>85</v>
      </c>
      <c r="G6" s="106" t="s">
        <v>85</v>
      </c>
      <c r="H6" s="106" t="s">
        <v>85</v>
      </c>
      <c r="I6" s="106" t="s">
        <v>85</v>
      </c>
      <c r="J6" s="107" t="s">
        <v>85</v>
      </c>
      <c r="K6" s="102">
        <f t="shared" si="0"/>
        <v>240</v>
      </c>
      <c r="L6" s="108">
        <f t="shared" si="1"/>
        <v>186.04651162790697</v>
      </c>
    </row>
    <row r="7" spans="1:12" x14ac:dyDescent="0.25">
      <c r="A7" s="104">
        <v>5</v>
      </c>
      <c r="B7" s="110" t="s">
        <v>187</v>
      </c>
      <c r="C7" s="98" t="s">
        <v>188</v>
      </c>
      <c r="D7" s="105">
        <v>240</v>
      </c>
      <c r="E7" s="106" t="s">
        <v>85</v>
      </c>
      <c r="F7" s="106" t="s">
        <v>85</v>
      </c>
      <c r="G7" s="106" t="s">
        <v>85</v>
      </c>
      <c r="H7" s="106" t="s">
        <v>85</v>
      </c>
      <c r="I7" s="106" t="s">
        <v>85</v>
      </c>
      <c r="J7" s="107" t="s">
        <v>85</v>
      </c>
      <c r="K7" s="102">
        <f t="shared" si="0"/>
        <v>240</v>
      </c>
      <c r="L7" s="108">
        <f t="shared" si="1"/>
        <v>186.04651162790697</v>
      </c>
    </row>
    <row r="8" spans="1:12" x14ac:dyDescent="0.25">
      <c r="A8" s="104">
        <v>6</v>
      </c>
      <c r="B8" s="110" t="s">
        <v>193</v>
      </c>
      <c r="C8" s="98" t="s">
        <v>194</v>
      </c>
      <c r="D8" s="105">
        <v>232</v>
      </c>
      <c r="E8" s="106" t="s">
        <v>85</v>
      </c>
      <c r="F8" s="106" t="s">
        <v>85</v>
      </c>
      <c r="G8" s="106" t="s">
        <v>85</v>
      </c>
      <c r="H8" s="106" t="s">
        <v>85</v>
      </c>
      <c r="I8" s="106" t="s">
        <v>85</v>
      </c>
      <c r="J8" s="107" t="s">
        <v>85</v>
      </c>
      <c r="K8" s="102">
        <f t="shared" si="0"/>
        <v>232</v>
      </c>
      <c r="L8" s="108">
        <f t="shared" si="1"/>
        <v>179.84496124031008</v>
      </c>
    </row>
    <row r="9" spans="1:12" x14ac:dyDescent="0.25">
      <c r="A9" s="104">
        <v>7</v>
      </c>
      <c r="B9" s="97" t="s">
        <v>103</v>
      </c>
      <c r="C9" s="98" t="s">
        <v>207</v>
      </c>
      <c r="D9" s="105">
        <v>150</v>
      </c>
      <c r="E9" s="106" t="s">
        <v>85</v>
      </c>
      <c r="F9" s="106" t="s">
        <v>85</v>
      </c>
      <c r="G9" s="106" t="s">
        <v>85</v>
      </c>
      <c r="H9" s="106" t="s">
        <v>85</v>
      </c>
      <c r="I9" s="106" t="s">
        <v>85</v>
      </c>
      <c r="J9" s="107" t="s">
        <v>85</v>
      </c>
      <c r="K9" s="109">
        <f t="shared" si="0"/>
        <v>150</v>
      </c>
      <c r="L9" s="108">
        <f t="shared" si="1"/>
        <v>116.27906976744185</v>
      </c>
    </row>
    <row r="10" spans="1:12" ht="15.75" thickBot="1" x14ac:dyDescent="0.3">
      <c r="A10" s="104">
        <v>8</v>
      </c>
      <c r="B10" s="97" t="s">
        <v>50</v>
      </c>
      <c r="C10" s="98" t="s">
        <v>203</v>
      </c>
      <c r="D10" s="105">
        <v>24</v>
      </c>
      <c r="E10" s="106" t="s">
        <v>85</v>
      </c>
      <c r="F10" s="106" t="s">
        <v>85</v>
      </c>
      <c r="G10" s="106" t="s">
        <v>85</v>
      </c>
      <c r="H10" s="106" t="s">
        <v>85</v>
      </c>
      <c r="I10" s="106" t="s">
        <v>85</v>
      </c>
      <c r="J10" s="107" t="s">
        <v>85</v>
      </c>
      <c r="K10" s="109">
        <f t="shared" si="0"/>
        <v>24</v>
      </c>
      <c r="L10" s="108">
        <f t="shared" si="1"/>
        <v>18.604651162790699</v>
      </c>
    </row>
    <row r="11" spans="1:12" ht="15.75" thickBot="1" x14ac:dyDescent="0.3">
      <c r="A11" s="138" t="s">
        <v>242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7"/>
    </row>
    <row r="12" spans="1:12" ht="15.75" thickBot="1" x14ac:dyDescent="0.3"/>
    <row r="13" spans="1:12" ht="15.75" thickBot="1" x14ac:dyDescent="0.3">
      <c r="A13" s="135" t="s">
        <v>241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7"/>
    </row>
    <row r="14" spans="1:12" ht="15.75" thickBot="1" x14ac:dyDescent="0.3">
      <c r="A14" s="1" t="s">
        <v>1</v>
      </c>
      <c r="B14" s="2" t="s">
        <v>2</v>
      </c>
      <c r="C14" s="14" t="s">
        <v>3</v>
      </c>
      <c r="D14" s="18">
        <v>1</v>
      </c>
      <c r="E14" s="17">
        <v>2</v>
      </c>
      <c r="F14" s="17">
        <v>3</v>
      </c>
      <c r="G14" s="17">
        <v>4</v>
      </c>
      <c r="H14" s="17">
        <v>5</v>
      </c>
      <c r="I14" s="17">
        <v>6</v>
      </c>
      <c r="J14" s="17">
        <v>7</v>
      </c>
      <c r="K14" s="38" t="s">
        <v>4</v>
      </c>
      <c r="L14" s="86" t="s">
        <v>63</v>
      </c>
    </row>
    <row r="15" spans="1:12" x14ac:dyDescent="0.25">
      <c r="A15" s="26">
        <v>1</v>
      </c>
      <c r="B15" s="6" t="s">
        <v>68</v>
      </c>
      <c r="C15" s="79" t="s">
        <v>216</v>
      </c>
      <c r="D15" s="26">
        <v>240</v>
      </c>
      <c r="E15" s="27">
        <v>147</v>
      </c>
      <c r="F15" s="27">
        <v>180</v>
      </c>
      <c r="G15" s="27">
        <v>240</v>
      </c>
      <c r="H15" s="27">
        <v>180</v>
      </c>
      <c r="I15" s="27">
        <v>141</v>
      </c>
      <c r="J15" s="27">
        <v>180</v>
      </c>
      <c r="K15" s="5">
        <f t="shared" ref="K15:K20" si="2">SUM(D15:J15)</f>
        <v>1308</v>
      </c>
      <c r="L15" s="43">
        <f t="shared" ref="L15:L20" si="3">K15*1000/$K$15</f>
        <v>1000</v>
      </c>
    </row>
    <row r="16" spans="1:12" x14ac:dyDescent="0.25">
      <c r="A16" s="29">
        <v>2</v>
      </c>
      <c r="B16" s="10" t="s">
        <v>135</v>
      </c>
      <c r="C16" s="78" t="s">
        <v>211</v>
      </c>
      <c r="D16" s="29">
        <v>240</v>
      </c>
      <c r="E16" s="25">
        <v>180</v>
      </c>
      <c r="F16" s="25">
        <v>180</v>
      </c>
      <c r="G16" s="25">
        <v>240</v>
      </c>
      <c r="H16" s="25">
        <v>158</v>
      </c>
      <c r="I16" s="25">
        <v>116</v>
      </c>
      <c r="J16" s="25">
        <v>127</v>
      </c>
      <c r="K16" s="12">
        <f t="shared" si="2"/>
        <v>1241</v>
      </c>
      <c r="L16" s="42">
        <f t="shared" si="3"/>
        <v>948.77675840978588</v>
      </c>
    </row>
    <row r="17" spans="1:12" x14ac:dyDescent="0.25">
      <c r="A17" s="29">
        <v>3</v>
      </c>
      <c r="B17" s="10" t="s">
        <v>74</v>
      </c>
      <c r="C17" s="78" t="s">
        <v>210</v>
      </c>
      <c r="D17" s="29">
        <v>223</v>
      </c>
      <c r="E17" s="25">
        <v>180</v>
      </c>
      <c r="F17" s="25">
        <v>174</v>
      </c>
      <c r="G17" s="25">
        <v>117</v>
      </c>
      <c r="H17" s="25">
        <v>180</v>
      </c>
      <c r="I17" s="25">
        <v>180</v>
      </c>
      <c r="J17" s="25">
        <v>180</v>
      </c>
      <c r="K17" s="12">
        <f t="shared" si="2"/>
        <v>1234</v>
      </c>
      <c r="L17" s="42">
        <f t="shared" si="3"/>
        <v>943.42507645259934</v>
      </c>
    </row>
    <row r="18" spans="1:12" x14ac:dyDescent="0.25">
      <c r="A18" s="29">
        <v>4</v>
      </c>
      <c r="B18" s="7" t="s">
        <v>80</v>
      </c>
      <c r="C18" s="78" t="s">
        <v>217</v>
      </c>
      <c r="D18" s="29">
        <v>240</v>
      </c>
      <c r="E18" s="25">
        <v>115</v>
      </c>
      <c r="F18" s="25">
        <v>89</v>
      </c>
      <c r="G18" s="25">
        <v>240</v>
      </c>
      <c r="H18" s="25">
        <v>180</v>
      </c>
      <c r="I18" s="25">
        <v>180</v>
      </c>
      <c r="J18" s="25">
        <v>180</v>
      </c>
      <c r="K18" s="12">
        <f t="shared" si="2"/>
        <v>1224</v>
      </c>
      <c r="L18" s="42">
        <f t="shared" si="3"/>
        <v>935.77981651376149</v>
      </c>
    </row>
    <row r="19" spans="1:12" x14ac:dyDescent="0.25">
      <c r="A19" s="29">
        <v>5</v>
      </c>
      <c r="B19" s="7" t="s">
        <v>76</v>
      </c>
      <c r="C19" s="78" t="s">
        <v>214</v>
      </c>
      <c r="D19" s="29">
        <v>208</v>
      </c>
      <c r="E19" s="25">
        <v>180</v>
      </c>
      <c r="F19" s="25">
        <v>180</v>
      </c>
      <c r="G19" s="25">
        <v>162</v>
      </c>
      <c r="H19" s="25">
        <v>180</v>
      </c>
      <c r="I19" s="25">
        <v>180</v>
      </c>
      <c r="J19" s="25">
        <v>125</v>
      </c>
      <c r="K19" s="12">
        <f t="shared" si="2"/>
        <v>1215</v>
      </c>
      <c r="L19" s="42">
        <f t="shared" si="3"/>
        <v>928.89908256880733</v>
      </c>
    </row>
    <row r="20" spans="1:12" ht="15.75" thickBot="1" x14ac:dyDescent="0.3">
      <c r="A20" s="29">
        <v>6</v>
      </c>
      <c r="B20" s="7" t="s">
        <v>212</v>
      </c>
      <c r="C20" s="78" t="s">
        <v>213</v>
      </c>
      <c r="D20" s="29">
        <v>208</v>
      </c>
      <c r="E20" s="25">
        <v>180</v>
      </c>
      <c r="F20" s="25">
        <v>155</v>
      </c>
      <c r="G20" s="25" t="s">
        <v>85</v>
      </c>
      <c r="H20" s="25" t="s">
        <v>85</v>
      </c>
      <c r="I20" s="25" t="s">
        <v>85</v>
      </c>
      <c r="J20" s="25" t="s">
        <v>85</v>
      </c>
      <c r="K20" s="12">
        <f t="shared" si="2"/>
        <v>543</v>
      </c>
      <c r="L20" s="42">
        <f t="shared" si="3"/>
        <v>415.13761467889907</v>
      </c>
    </row>
    <row r="21" spans="1:12" ht="15.75" thickBot="1" x14ac:dyDescent="0.3">
      <c r="A21" s="130" t="s">
        <v>243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2"/>
    </row>
    <row r="22" spans="1:12" ht="15.75" thickBot="1" x14ac:dyDescent="0.3"/>
    <row r="23" spans="1:12" ht="15.75" thickBot="1" x14ac:dyDescent="0.3">
      <c r="A23" s="135" t="s">
        <v>241</v>
      </c>
      <c r="B23" s="139"/>
      <c r="C23" s="136"/>
      <c r="D23" s="136"/>
      <c r="E23" s="136"/>
      <c r="F23" s="136"/>
      <c r="G23" s="136"/>
      <c r="H23" s="136"/>
      <c r="I23" s="136"/>
      <c r="J23" s="136"/>
      <c r="K23" s="136"/>
      <c r="L23" s="137"/>
    </row>
    <row r="24" spans="1:12" ht="15.75" thickBot="1" x14ac:dyDescent="0.3">
      <c r="A24" s="111" t="s">
        <v>1</v>
      </c>
      <c r="B24" s="112" t="s">
        <v>2</v>
      </c>
      <c r="C24" s="19" t="s">
        <v>3</v>
      </c>
      <c r="D24" s="18">
        <v>1</v>
      </c>
      <c r="E24" s="17">
        <v>2</v>
      </c>
      <c r="F24" s="17">
        <v>3</v>
      </c>
      <c r="G24" s="17">
        <v>4</v>
      </c>
      <c r="H24" s="17">
        <v>5</v>
      </c>
      <c r="I24" s="17">
        <v>6</v>
      </c>
      <c r="J24" s="19">
        <v>7</v>
      </c>
      <c r="K24" s="14" t="s">
        <v>4</v>
      </c>
      <c r="L24" s="38" t="s">
        <v>63</v>
      </c>
    </row>
    <row r="25" spans="1:12" x14ac:dyDescent="0.25">
      <c r="A25" s="34">
        <v>2</v>
      </c>
      <c r="B25" s="71" t="s">
        <v>88</v>
      </c>
      <c r="C25" s="78" t="s">
        <v>222</v>
      </c>
      <c r="D25" s="29">
        <v>240</v>
      </c>
      <c r="E25" s="25">
        <v>139</v>
      </c>
      <c r="F25" s="25">
        <v>180</v>
      </c>
      <c r="G25" s="25">
        <v>135</v>
      </c>
      <c r="H25" s="25">
        <v>180</v>
      </c>
      <c r="I25" s="25">
        <v>166</v>
      </c>
      <c r="J25" s="30">
        <v>180</v>
      </c>
      <c r="K25" s="20">
        <f>SUM(D25:J25)</f>
        <v>1220</v>
      </c>
      <c r="L25" s="42">
        <f>K25*1000/$K$25</f>
        <v>1000</v>
      </c>
    </row>
    <row r="26" spans="1:12" ht="15.75" thickBot="1" x14ac:dyDescent="0.3">
      <c r="A26" s="35">
        <v>4</v>
      </c>
      <c r="B26" s="13" t="s">
        <v>91</v>
      </c>
      <c r="C26" s="78" t="s">
        <v>221</v>
      </c>
      <c r="D26" s="29">
        <v>186</v>
      </c>
      <c r="E26" s="25">
        <v>152</v>
      </c>
      <c r="F26" s="25">
        <v>131</v>
      </c>
      <c r="G26" s="25">
        <v>180</v>
      </c>
      <c r="H26" s="25">
        <v>103</v>
      </c>
      <c r="I26" s="25">
        <v>138</v>
      </c>
      <c r="J26" s="30" t="s">
        <v>85</v>
      </c>
      <c r="K26" s="20">
        <f>SUM(D26:J26)</f>
        <v>890</v>
      </c>
      <c r="L26" s="42">
        <f>K26*1000/$K$25</f>
        <v>729.50819672131149</v>
      </c>
    </row>
    <row r="27" spans="1:12" ht="15.75" thickBot="1" x14ac:dyDescent="0.3">
      <c r="A27" s="130" t="s">
        <v>244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2"/>
    </row>
  </sheetData>
  <sortState ref="B15:K20">
    <sortCondition descending="1" ref="K14"/>
  </sortState>
  <mergeCells count="6">
    <mergeCell ref="A27:L27"/>
    <mergeCell ref="A1:L1"/>
    <mergeCell ref="A11:L11"/>
    <mergeCell ref="A13:L13"/>
    <mergeCell ref="A21:L21"/>
    <mergeCell ref="A23:L23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sqref="A1:M1"/>
    </sheetView>
  </sheetViews>
  <sheetFormatPr baseColWidth="10" defaultRowHeight="15" x14ac:dyDescent="0.25"/>
  <cols>
    <col min="1" max="1" width="5.140625" bestFit="1" customWidth="1"/>
    <col min="2" max="2" width="35.42578125" bestFit="1" customWidth="1"/>
    <col min="3" max="3" width="10.140625" style="45" customWidth="1"/>
    <col min="10" max="11" width="11.42578125" style="45"/>
  </cols>
  <sheetData>
    <row r="1" spans="1:13" ht="15.75" thickBot="1" x14ac:dyDescent="0.3">
      <c r="A1" s="133" t="s">
        <v>182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3" ht="15.75" thickBot="1" x14ac:dyDescent="0.3">
      <c r="A2" s="1" t="s">
        <v>1</v>
      </c>
      <c r="B2" s="2" t="s">
        <v>2</v>
      </c>
      <c r="C2" s="14" t="s">
        <v>3</v>
      </c>
      <c r="D2" s="18">
        <v>1</v>
      </c>
      <c r="E2" s="17">
        <v>2</v>
      </c>
      <c r="F2" s="17">
        <v>3</v>
      </c>
      <c r="G2" s="17">
        <v>4</v>
      </c>
      <c r="H2" s="19">
        <v>5</v>
      </c>
      <c r="I2" s="14" t="s">
        <v>4</v>
      </c>
      <c r="J2" s="14" t="s">
        <v>5</v>
      </c>
      <c r="K2" s="14" t="s">
        <v>174</v>
      </c>
      <c r="L2" s="38" t="s">
        <v>62</v>
      </c>
      <c r="M2" s="38" t="s">
        <v>63</v>
      </c>
    </row>
    <row r="3" spans="1:13" x14ac:dyDescent="0.25">
      <c r="A3" s="33">
        <v>1</v>
      </c>
      <c r="B3" s="7" t="s">
        <v>97</v>
      </c>
      <c r="C3" s="20" t="s">
        <v>118</v>
      </c>
      <c r="D3" s="26">
        <v>240</v>
      </c>
      <c r="E3" s="27">
        <v>180</v>
      </c>
      <c r="F3" s="27">
        <v>180</v>
      </c>
      <c r="G3" s="27"/>
      <c r="H3" s="28"/>
      <c r="I3" s="9">
        <f>SUM(D3:H3)</f>
        <v>600</v>
      </c>
      <c r="J3" s="33"/>
      <c r="K3" s="16"/>
      <c r="L3" s="12">
        <f t="shared" ref="L3:L26" si="0">I3</f>
        <v>600</v>
      </c>
      <c r="M3" s="43">
        <v>1000</v>
      </c>
    </row>
    <row r="4" spans="1:13" x14ac:dyDescent="0.25">
      <c r="A4" s="34">
        <v>2</v>
      </c>
      <c r="B4" s="7" t="s">
        <v>98</v>
      </c>
      <c r="C4" s="20" t="s">
        <v>55</v>
      </c>
      <c r="D4" s="29">
        <v>240</v>
      </c>
      <c r="E4" s="25">
        <v>180</v>
      </c>
      <c r="F4" s="25">
        <v>180</v>
      </c>
      <c r="G4" s="25"/>
      <c r="H4" s="30"/>
      <c r="I4" s="37">
        <f>SUM(D4:H4)</f>
        <v>600</v>
      </c>
      <c r="J4" s="34"/>
      <c r="K4" s="21"/>
      <c r="L4" s="12">
        <f t="shared" si="0"/>
        <v>600</v>
      </c>
      <c r="M4" s="42">
        <f>L4*1000/$L$3</f>
        <v>1000</v>
      </c>
    </row>
    <row r="5" spans="1:13" x14ac:dyDescent="0.25">
      <c r="A5" s="34">
        <v>3</v>
      </c>
      <c r="B5" s="7" t="s">
        <v>99</v>
      </c>
      <c r="C5" s="20" t="s">
        <v>119</v>
      </c>
      <c r="D5" s="29">
        <v>240</v>
      </c>
      <c r="E5" s="25">
        <v>180</v>
      </c>
      <c r="F5" s="25">
        <v>180</v>
      </c>
      <c r="G5" s="25"/>
      <c r="H5" s="30"/>
      <c r="I5" s="37">
        <f t="shared" ref="I5:I26" si="1">SUM(D5:H5)</f>
        <v>600</v>
      </c>
      <c r="J5" s="20"/>
      <c r="K5" s="21"/>
      <c r="L5" s="12">
        <f t="shared" si="0"/>
        <v>600</v>
      </c>
      <c r="M5" s="42">
        <f t="shared" ref="M5:M26" si="2">L5*1000/$L$3</f>
        <v>1000</v>
      </c>
    </row>
    <row r="6" spans="1:13" x14ac:dyDescent="0.25">
      <c r="A6" s="34">
        <v>4</v>
      </c>
      <c r="B6" s="10" t="s">
        <v>100</v>
      </c>
      <c r="C6" s="20" t="s">
        <v>58</v>
      </c>
      <c r="D6" s="29">
        <v>240</v>
      </c>
      <c r="E6" s="25">
        <v>180</v>
      </c>
      <c r="F6" s="25">
        <v>180</v>
      </c>
      <c r="G6" s="25"/>
      <c r="H6" s="30"/>
      <c r="I6" s="37">
        <f t="shared" si="1"/>
        <v>600</v>
      </c>
      <c r="J6" s="20"/>
      <c r="K6" s="21"/>
      <c r="L6" s="12">
        <f t="shared" si="0"/>
        <v>600</v>
      </c>
      <c r="M6" s="42">
        <f t="shared" si="2"/>
        <v>1000</v>
      </c>
    </row>
    <row r="7" spans="1:13" x14ac:dyDescent="0.25">
      <c r="A7" s="34">
        <v>5</v>
      </c>
      <c r="B7" s="10" t="s">
        <v>101</v>
      </c>
      <c r="C7" s="20" t="s">
        <v>56</v>
      </c>
      <c r="D7" s="29">
        <v>240</v>
      </c>
      <c r="E7" s="25">
        <v>180</v>
      </c>
      <c r="F7" s="25">
        <v>180</v>
      </c>
      <c r="G7" s="25"/>
      <c r="H7" s="30"/>
      <c r="I7" s="37">
        <f t="shared" si="1"/>
        <v>600</v>
      </c>
      <c r="J7" s="20"/>
      <c r="K7" s="21"/>
      <c r="L7" s="12">
        <f t="shared" si="0"/>
        <v>600</v>
      </c>
      <c r="M7" s="42">
        <f t="shared" si="2"/>
        <v>1000</v>
      </c>
    </row>
    <row r="8" spans="1:13" x14ac:dyDescent="0.25">
      <c r="A8" s="34">
        <v>6</v>
      </c>
      <c r="B8" s="10" t="s">
        <v>102</v>
      </c>
      <c r="C8" s="20" t="s">
        <v>120</v>
      </c>
      <c r="D8" s="29">
        <v>240</v>
      </c>
      <c r="E8" s="25">
        <v>180</v>
      </c>
      <c r="F8" s="25">
        <v>180</v>
      </c>
      <c r="G8" s="25"/>
      <c r="H8" s="30"/>
      <c r="I8" s="37">
        <f t="shared" si="1"/>
        <v>600</v>
      </c>
      <c r="J8" s="20"/>
      <c r="K8" s="21"/>
      <c r="L8" s="12">
        <f t="shared" si="0"/>
        <v>600</v>
      </c>
      <c r="M8" s="42">
        <f t="shared" si="2"/>
        <v>1000</v>
      </c>
    </row>
    <row r="9" spans="1:13" x14ac:dyDescent="0.25">
      <c r="A9" s="34">
        <v>7</v>
      </c>
      <c r="B9" s="10" t="s">
        <v>103</v>
      </c>
      <c r="C9" s="20" t="s">
        <v>121</v>
      </c>
      <c r="D9" s="29">
        <v>240</v>
      </c>
      <c r="E9" s="25">
        <v>180</v>
      </c>
      <c r="F9" s="25">
        <v>171</v>
      </c>
      <c r="G9" s="25"/>
      <c r="H9" s="30"/>
      <c r="I9" s="37">
        <f t="shared" si="1"/>
        <v>591</v>
      </c>
      <c r="J9" s="20"/>
      <c r="K9" s="21"/>
      <c r="L9" s="12">
        <f t="shared" si="0"/>
        <v>591</v>
      </c>
      <c r="M9" s="42">
        <f t="shared" si="2"/>
        <v>985</v>
      </c>
    </row>
    <row r="10" spans="1:13" x14ac:dyDescent="0.25">
      <c r="A10" s="34">
        <v>8</v>
      </c>
      <c r="B10" s="10" t="s">
        <v>104</v>
      </c>
      <c r="C10" s="20" t="s">
        <v>122</v>
      </c>
      <c r="D10" s="29">
        <v>240</v>
      </c>
      <c r="E10" s="25">
        <v>180</v>
      </c>
      <c r="F10" s="25">
        <v>101</v>
      </c>
      <c r="G10" s="25"/>
      <c r="H10" s="30"/>
      <c r="I10" s="37">
        <f t="shared" si="1"/>
        <v>521</v>
      </c>
      <c r="J10" s="20"/>
      <c r="K10" s="21"/>
      <c r="L10" s="12">
        <f t="shared" si="0"/>
        <v>521</v>
      </c>
      <c r="M10" s="42">
        <f t="shared" si="2"/>
        <v>868.33333333333337</v>
      </c>
    </row>
    <row r="11" spans="1:13" x14ac:dyDescent="0.25">
      <c r="A11" s="34">
        <v>9</v>
      </c>
      <c r="B11" s="10" t="s">
        <v>50</v>
      </c>
      <c r="C11" s="20" t="s">
        <v>123</v>
      </c>
      <c r="D11" s="29">
        <v>152</v>
      </c>
      <c r="E11" s="25">
        <v>180</v>
      </c>
      <c r="F11" s="25">
        <v>180</v>
      </c>
      <c r="G11" s="25"/>
      <c r="H11" s="30"/>
      <c r="I11" s="37">
        <f t="shared" si="1"/>
        <v>512</v>
      </c>
      <c r="J11" s="20"/>
      <c r="K11" s="21"/>
      <c r="L11" s="12">
        <f t="shared" si="0"/>
        <v>512</v>
      </c>
      <c r="M11" s="42">
        <f t="shared" si="2"/>
        <v>853.33333333333337</v>
      </c>
    </row>
    <row r="12" spans="1:13" x14ac:dyDescent="0.25">
      <c r="A12" s="34">
        <v>10</v>
      </c>
      <c r="B12" s="10" t="s">
        <v>105</v>
      </c>
      <c r="C12" s="20" t="s">
        <v>65</v>
      </c>
      <c r="D12" s="29">
        <v>240</v>
      </c>
      <c r="E12" s="25">
        <v>180</v>
      </c>
      <c r="F12" s="25">
        <v>83</v>
      </c>
      <c r="G12" s="25"/>
      <c r="H12" s="30"/>
      <c r="I12" s="37">
        <f t="shared" si="1"/>
        <v>503</v>
      </c>
      <c r="J12" s="20"/>
      <c r="K12" s="21"/>
      <c r="L12" s="12">
        <f t="shared" si="0"/>
        <v>503</v>
      </c>
      <c r="M12" s="42">
        <f t="shared" si="2"/>
        <v>838.33333333333337</v>
      </c>
    </row>
    <row r="13" spans="1:13" x14ac:dyDescent="0.25">
      <c r="A13" s="34">
        <v>11</v>
      </c>
      <c r="B13" s="10" t="s">
        <v>106</v>
      </c>
      <c r="C13" s="20" t="s">
        <v>124</v>
      </c>
      <c r="D13" s="29">
        <v>240</v>
      </c>
      <c r="E13" s="25">
        <v>127</v>
      </c>
      <c r="F13" s="25">
        <v>127</v>
      </c>
      <c r="G13" s="25"/>
      <c r="H13" s="30"/>
      <c r="I13" s="37">
        <f t="shared" si="1"/>
        <v>494</v>
      </c>
      <c r="J13" s="20"/>
      <c r="K13" s="21"/>
      <c r="L13" s="12">
        <f t="shared" si="0"/>
        <v>494</v>
      </c>
      <c r="M13" s="42">
        <f t="shared" si="2"/>
        <v>823.33333333333337</v>
      </c>
    </row>
    <row r="14" spans="1:13" x14ac:dyDescent="0.25">
      <c r="A14" s="34">
        <v>12</v>
      </c>
      <c r="B14" s="10" t="s">
        <v>107</v>
      </c>
      <c r="C14" s="20" t="s">
        <v>125</v>
      </c>
      <c r="D14" s="29">
        <v>230</v>
      </c>
      <c r="E14" s="25">
        <v>180</v>
      </c>
      <c r="F14" s="25">
        <v>71</v>
      </c>
      <c r="G14" s="25"/>
      <c r="H14" s="30"/>
      <c r="I14" s="37">
        <f t="shared" si="1"/>
        <v>481</v>
      </c>
      <c r="J14" s="20"/>
      <c r="K14" s="21"/>
      <c r="L14" s="12">
        <f t="shared" si="0"/>
        <v>481</v>
      </c>
      <c r="M14" s="42">
        <f t="shared" si="2"/>
        <v>801.66666666666663</v>
      </c>
    </row>
    <row r="15" spans="1:13" x14ac:dyDescent="0.25">
      <c r="A15" s="34">
        <v>13</v>
      </c>
      <c r="B15" s="10" t="s">
        <v>61</v>
      </c>
      <c r="C15" s="20" t="s">
        <v>67</v>
      </c>
      <c r="D15" s="29">
        <v>240</v>
      </c>
      <c r="E15" s="25">
        <v>180</v>
      </c>
      <c r="F15" s="25">
        <v>0</v>
      </c>
      <c r="G15" s="25"/>
      <c r="H15" s="30"/>
      <c r="I15" s="37">
        <f t="shared" si="1"/>
        <v>420</v>
      </c>
      <c r="J15" s="20"/>
      <c r="K15" s="21"/>
      <c r="L15" s="12">
        <f t="shared" si="0"/>
        <v>420</v>
      </c>
      <c r="M15" s="42">
        <f t="shared" si="2"/>
        <v>700</v>
      </c>
    </row>
    <row r="16" spans="1:13" x14ac:dyDescent="0.25">
      <c r="A16" s="34">
        <v>14</v>
      </c>
      <c r="B16" s="7" t="s">
        <v>108</v>
      </c>
      <c r="C16" s="20" t="s">
        <v>66</v>
      </c>
      <c r="D16" s="29">
        <v>168</v>
      </c>
      <c r="E16" s="25">
        <v>180</v>
      </c>
      <c r="F16" s="25">
        <v>0</v>
      </c>
      <c r="G16" s="25"/>
      <c r="H16" s="30"/>
      <c r="I16" s="37">
        <f t="shared" si="1"/>
        <v>348</v>
      </c>
      <c r="J16" s="20"/>
      <c r="K16" s="21"/>
      <c r="L16" s="12">
        <f t="shared" si="0"/>
        <v>348</v>
      </c>
      <c r="M16" s="42">
        <f t="shared" si="2"/>
        <v>580</v>
      </c>
    </row>
    <row r="17" spans="1:13" x14ac:dyDescent="0.25">
      <c r="A17" s="34">
        <v>15</v>
      </c>
      <c r="B17" s="7" t="s">
        <v>109</v>
      </c>
      <c r="C17" s="20" t="s">
        <v>126</v>
      </c>
      <c r="D17" s="29">
        <v>134</v>
      </c>
      <c r="E17" s="25">
        <v>172</v>
      </c>
      <c r="F17" s="25">
        <v>0</v>
      </c>
      <c r="G17" s="25"/>
      <c r="H17" s="30"/>
      <c r="I17" s="37">
        <f t="shared" si="1"/>
        <v>306</v>
      </c>
      <c r="J17" s="20"/>
      <c r="K17" s="21"/>
      <c r="L17" s="12">
        <f t="shared" si="0"/>
        <v>306</v>
      </c>
      <c r="M17" s="42">
        <f t="shared" si="2"/>
        <v>510</v>
      </c>
    </row>
    <row r="18" spans="1:13" x14ac:dyDescent="0.25">
      <c r="A18" s="34">
        <v>16</v>
      </c>
      <c r="B18" s="7" t="s">
        <v>110</v>
      </c>
      <c r="C18" s="20" t="s">
        <v>64</v>
      </c>
      <c r="D18" s="29">
        <v>240</v>
      </c>
      <c r="E18" s="25">
        <v>26</v>
      </c>
      <c r="F18" s="25">
        <v>0</v>
      </c>
      <c r="G18" s="25"/>
      <c r="H18" s="30"/>
      <c r="I18" s="37">
        <f t="shared" si="1"/>
        <v>266</v>
      </c>
      <c r="J18" s="20"/>
      <c r="K18" s="21"/>
      <c r="L18" s="12">
        <f t="shared" si="0"/>
        <v>266</v>
      </c>
      <c r="M18" s="42">
        <f t="shared" si="2"/>
        <v>443.33333333333331</v>
      </c>
    </row>
    <row r="19" spans="1:13" x14ac:dyDescent="0.25">
      <c r="A19" s="34">
        <v>17</v>
      </c>
      <c r="B19" s="7" t="s">
        <v>52</v>
      </c>
      <c r="C19" s="20" t="s">
        <v>53</v>
      </c>
      <c r="D19" s="29">
        <v>91</v>
      </c>
      <c r="E19" s="25">
        <v>155</v>
      </c>
      <c r="F19" s="25">
        <v>0</v>
      </c>
      <c r="G19" s="25"/>
      <c r="H19" s="30"/>
      <c r="I19" s="37">
        <f t="shared" si="1"/>
        <v>246</v>
      </c>
      <c r="J19" s="20"/>
      <c r="K19" s="21"/>
      <c r="L19" s="12">
        <f t="shared" si="0"/>
        <v>246</v>
      </c>
      <c r="M19" s="42">
        <f t="shared" si="2"/>
        <v>410</v>
      </c>
    </row>
    <row r="20" spans="1:13" x14ac:dyDescent="0.25">
      <c r="A20" s="34">
        <v>18</v>
      </c>
      <c r="B20" s="7" t="s">
        <v>111</v>
      </c>
      <c r="C20" s="20" t="s">
        <v>127</v>
      </c>
      <c r="D20" s="29">
        <v>79</v>
      </c>
      <c r="E20" s="25">
        <v>98</v>
      </c>
      <c r="F20" s="25">
        <v>0</v>
      </c>
      <c r="G20" s="25"/>
      <c r="H20" s="30"/>
      <c r="I20" s="37">
        <f t="shared" si="1"/>
        <v>177</v>
      </c>
      <c r="J20" s="20"/>
      <c r="K20" s="21"/>
      <c r="L20" s="12">
        <f t="shared" si="0"/>
        <v>177</v>
      </c>
      <c r="M20" s="42">
        <f t="shared" si="2"/>
        <v>295</v>
      </c>
    </row>
    <row r="21" spans="1:13" x14ac:dyDescent="0.25">
      <c r="A21" s="34">
        <v>19</v>
      </c>
      <c r="B21" s="7" t="s">
        <v>112</v>
      </c>
      <c r="C21" s="20" t="s">
        <v>128</v>
      </c>
      <c r="D21" s="29">
        <v>0</v>
      </c>
      <c r="E21" s="25">
        <v>0</v>
      </c>
      <c r="F21" s="25">
        <v>0</v>
      </c>
      <c r="G21" s="25"/>
      <c r="H21" s="30"/>
      <c r="I21" s="37">
        <f t="shared" si="1"/>
        <v>0</v>
      </c>
      <c r="J21" s="20"/>
      <c r="K21" s="21"/>
      <c r="L21" s="12">
        <f t="shared" si="0"/>
        <v>0</v>
      </c>
      <c r="M21" s="42">
        <f t="shared" si="2"/>
        <v>0</v>
      </c>
    </row>
    <row r="22" spans="1:13" x14ac:dyDescent="0.25">
      <c r="A22" s="34">
        <v>20</v>
      </c>
      <c r="B22" s="7" t="s">
        <v>113</v>
      </c>
      <c r="C22" s="20" t="s">
        <v>129</v>
      </c>
      <c r="D22" s="29">
        <v>0</v>
      </c>
      <c r="E22" s="25">
        <v>0</v>
      </c>
      <c r="F22" s="25">
        <v>0</v>
      </c>
      <c r="G22" s="25"/>
      <c r="H22" s="30"/>
      <c r="I22" s="37">
        <f t="shared" si="1"/>
        <v>0</v>
      </c>
      <c r="J22" s="20"/>
      <c r="K22" s="21"/>
      <c r="L22" s="12">
        <f t="shared" si="0"/>
        <v>0</v>
      </c>
      <c r="M22" s="42">
        <f t="shared" si="2"/>
        <v>0</v>
      </c>
    </row>
    <row r="23" spans="1:13" x14ac:dyDescent="0.25">
      <c r="A23" s="34">
        <v>21</v>
      </c>
      <c r="B23" s="7" t="s">
        <v>114</v>
      </c>
      <c r="C23" s="20" t="s">
        <v>130</v>
      </c>
      <c r="D23" s="29">
        <v>0</v>
      </c>
      <c r="E23" s="25">
        <v>0</v>
      </c>
      <c r="F23" s="25">
        <v>0</v>
      </c>
      <c r="G23" s="25"/>
      <c r="H23" s="30"/>
      <c r="I23" s="37">
        <f t="shared" si="1"/>
        <v>0</v>
      </c>
      <c r="J23" s="20"/>
      <c r="K23" s="21"/>
      <c r="L23" s="12">
        <f t="shared" si="0"/>
        <v>0</v>
      </c>
      <c r="M23" s="42">
        <f t="shared" si="2"/>
        <v>0</v>
      </c>
    </row>
    <row r="24" spans="1:13" x14ac:dyDescent="0.25">
      <c r="A24" s="34">
        <v>22</v>
      </c>
      <c r="B24" s="7" t="s">
        <v>115</v>
      </c>
      <c r="C24" s="20" t="s">
        <v>131</v>
      </c>
      <c r="D24" s="29">
        <v>0</v>
      </c>
      <c r="E24" s="25">
        <v>0</v>
      </c>
      <c r="F24" s="25">
        <v>0</v>
      </c>
      <c r="G24" s="25"/>
      <c r="H24" s="30"/>
      <c r="I24" s="37">
        <f t="shared" si="1"/>
        <v>0</v>
      </c>
      <c r="J24" s="20"/>
      <c r="K24" s="21"/>
      <c r="L24" s="12">
        <f t="shared" si="0"/>
        <v>0</v>
      </c>
      <c r="M24" s="42">
        <f t="shared" si="2"/>
        <v>0</v>
      </c>
    </row>
    <row r="25" spans="1:13" x14ac:dyDescent="0.25">
      <c r="A25" s="34">
        <v>23</v>
      </c>
      <c r="B25" s="7" t="s">
        <v>116</v>
      </c>
      <c r="C25" s="20" t="s">
        <v>132</v>
      </c>
      <c r="D25" s="29">
        <v>0</v>
      </c>
      <c r="E25" s="25">
        <v>0</v>
      </c>
      <c r="F25" s="25">
        <v>0</v>
      </c>
      <c r="G25" s="25"/>
      <c r="H25" s="30"/>
      <c r="I25" s="37">
        <f t="shared" si="1"/>
        <v>0</v>
      </c>
      <c r="J25" s="20"/>
      <c r="K25" s="21"/>
      <c r="L25" s="12">
        <f t="shared" si="0"/>
        <v>0</v>
      </c>
      <c r="M25" s="42">
        <f t="shared" si="2"/>
        <v>0</v>
      </c>
    </row>
    <row r="26" spans="1:13" ht="15.75" thickBot="1" x14ac:dyDescent="0.3">
      <c r="A26" s="34">
        <v>24</v>
      </c>
      <c r="B26" s="10" t="s">
        <v>117</v>
      </c>
      <c r="C26" s="20" t="s">
        <v>133</v>
      </c>
      <c r="D26" s="29">
        <v>0</v>
      </c>
      <c r="E26" s="25">
        <v>0</v>
      </c>
      <c r="F26" s="25">
        <v>0</v>
      </c>
      <c r="G26" s="25"/>
      <c r="H26" s="30"/>
      <c r="I26" s="37">
        <f t="shared" si="1"/>
        <v>0</v>
      </c>
      <c r="J26" s="20"/>
      <c r="K26" s="21"/>
      <c r="L26" s="12">
        <f t="shared" si="0"/>
        <v>0</v>
      </c>
      <c r="M26" s="42">
        <f t="shared" si="2"/>
        <v>0</v>
      </c>
    </row>
    <row r="27" spans="1:13" ht="15.75" thickBot="1" x14ac:dyDescent="0.3">
      <c r="A27" s="130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2"/>
    </row>
    <row r="28" spans="1:13" ht="15.75" thickBot="1" x14ac:dyDescent="0.3"/>
    <row r="29" spans="1:13" ht="15.75" thickBot="1" x14ac:dyDescent="0.3">
      <c r="A29" s="133" t="s">
        <v>183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9"/>
    </row>
    <row r="30" spans="1:13" ht="15.75" thickBot="1" x14ac:dyDescent="0.3">
      <c r="A30" s="1" t="s">
        <v>1</v>
      </c>
      <c r="B30" s="2" t="s">
        <v>2</v>
      </c>
      <c r="C30" s="14" t="s">
        <v>3</v>
      </c>
      <c r="D30" s="18">
        <v>1</v>
      </c>
      <c r="E30" s="17">
        <v>2</v>
      </c>
      <c r="F30" s="17">
        <v>3</v>
      </c>
      <c r="G30" s="17">
        <v>4</v>
      </c>
      <c r="H30" s="19">
        <v>5</v>
      </c>
      <c r="I30" s="14" t="s">
        <v>4</v>
      </c>
      <c r="J30" s="14" t="s">
        <v>5</v>
      </c>
      <c r="K30" s="14" t="s">
        <v>174</v>
      </c>
      <c r="L30" s="38" t="s">
        <v>62</v>
      </c>
      <c r="M30" s="38" t="s">
        <v>63</v>
      </c>
    </row>
    <row r="31" spans="1:13" x14ac:dyDescent="0.25">
      <c r="A31" s="33">
        <v>1</v>
      </c>
      <c r="B31" s="3" t="s">
        <v>74</v>
      </c>
      <c r="C31" s="15" t="s">
        <v>134</v>
      </c>
      <c r="D31" s="26">
        <v>240</v>
      </c>
      <c r="E31" s="27">
        <v>180</v>
      </c>
      <c r="F31" s="27">
        <v>180</v>
      </c>
      <c r="G31" s="27">
        <v>180</v>
      </c>
      <c r="H31" s="28">
        <v>240</v>
      </c>
      <c r="I31" s="5">
        <f t="shared" ref="I31:I40" si="3">SUM(D31:H31)</f>
        <v>1020</v>
      </c>
      <c r="J31" s="33">
        <v>311</v>
      </c>
      <c r="K31" s="15">
        <f>J31*30/$J$31</f>
        <v>30</v>
      </c>
      <c r="L31" s="41">
        <f>I31+K31</f>
        <v>1050</v>
      </c>
      <c r="M31" s="43">
        <v>1000</v>
      </c>
    </row>
    <row r="32" spans="1:13" x14ac:dyDescent="0.25">
      <c r="A32" s="34">
        <v>2</v>
      </c>
      <c r="B32" s="7" t="s">
        <v>135</v>
      </c>
      <c r="C32" s="20" t="s">
        <v>136</v>
      </c>
      <c r="D32" s="29">
        <v>240</v>
      </c>
      <c r="E32" s="25">
        <v>180</v>
      </c>
      <c r="F32" s="25">
        <v>180</v>
      </c>
      <c r="G32" s="25">
        <v>180</v>
      </c>
      <c r="H32" s="30">
        <v>240</v>
      </c>
      <c r="I32" s="39">
        <f t="shared" si="3"/>
        <v>1020</v>
      </c>
      <c r="J32" s="34">
        <v>241</v>
      </c>
      <c r="K32" s="68">
        <f t="shared" ref="K32:K33" si="4">J32*30/$J$31</f>
        <v>23.2475884244373</v>
      </c>
      <c r="L32" s="41">
        <f>I32+K32</f>
        <v>1043.2475884244373</v>
      </c>
      <c r="M32" s="42">
        <f>L32*1000/$L$31</f>
        <v>993.56913183279732</v>
      </c>
    </row>
    <row r="33" spans="1:13" x14ac:dyDescent="0.25">
      <c r="A33" s="34">
        <v>3</v>
      </c>
      <c r="B33" s="10" t="s">
        <v>68</v>
      </c>
      <c r="C33" s="20" t="s">
        <v>69</v>
      </c>
      <c r="D33" s="29">
        <v>240</v>
      </c>
      <c r="E33" s="25">
        <v>180</v>
      </c>
      <c r="F33" s="25">
        <v>180</v>
      </c>
      <c r="G33" s="25">
        <v>180</v>
      </c>
      <c r="H33" s="30">
        <v>240</v>
      </c>
      <c r="I33" s="12">
        <f t="shared" si="3"/>
        <v>1020</v>
      </c>
      <c r="J33" s="34">
        <v>200</v>
      </c>
      <c r="K33" s="68">
        <f t="shared" si="4"/>
        <v>19.292604501607716</v>
      </c>
      <c r="L33" s="41">
        <f t="shared" ref="L33:L40" si="5">I33+K33</f>
        <v>1039.2926045016077</v>
      </c>
      <c r="M33" s="42">
        <f t="shared" ref="M33:M40" si="6">L33*1000/$L$31</f>
        <v>989.80248047772159</v>
      </c>
    </row>
    <row r="34" spans="1:13" x14ac:dyDescent="0.25">
      <c r="A34" s="34">
        <v>4</v>
      </c>
      <c r="B34" s="10" t="s">
        <v>76</v>
      </c>
      <c r="C34" s="20" t="s">
        <v>77</v>
      </c>
      <c r="D34" s="29">
        <v>240</v>
      </c>
      <c r="E34" s="25">
        <v>175</v>
      </c>
      <c r="F34" s="25">
        <v>180</v>
      </c>
      <c r="G34" s="25">
        <v>180</v>
      </c>
      <c r="H34" s="30">
        <v>178</v>
      </c>
      <c r="I34" s="9">
        <f t="shared" si="3"/>
        <v>953</v>
      </c>
      <c r="J34" s="20"/>
      <c r="K34" s="20"/>
      <c r="L34" s="12">
        <f t="shared" si="5"/>
        <v>953</v>
      </c>
      <c r="M34" s="42">
        <f t="shared" si="6"/>
        <v>907.61904761904759</v>
      </c>
    </row>
    <row r="35" spans="1:13" x14ac:dyDescent="0.25">
      <c r="A35" s="34">
        <v>5</v>
      </c>
      <c r="B35" s="10" t="s">
        <v>80</v>
      </c>
      <c r="C35" s="20" t="s">
        <v>137</v>
      </c>
      <c r="D35" s="29">
        <v>234</v>
      </c>
      <c r="E35" s="25">
        <v>177</v>
      </c>
      <c r="F35" s="25">
        <v>159</v>
      </c>
      <c r="G35" s="25">
        <v>110</v>
      </c>
      <c r="H35" s="30">
        <v>240</v>
      </c>
      <c r="I35" s="12">
        <f t="shared" si="3"/>
        <v>920</v>
      </c>
      <c r="J35" s="20"/>
      <c r="K35" s="20"/>
      <c r="L35" s="12">
        <f t="shared" si="5"/>
        <v>920</v>
      </c>
      <c r="M35" s="42">
        <f t="shared" si="6"/>
        <v>876.19047619047615</v>
      </c>
    </row>
    <row r="36" spans="1:13" x14ac:dyDescent="0.25">
      <c r="A36" s="34">
        <v>6</v>
      </c>
      <c r="B36" s="10" t="s">
        <v>138</v>
      </c>
      <c r="C36" s="20" t="s">
        <v>73</v>
      </c>
      <c r="D36" s="29">
        <v>240</v>
      </c>
      <c r="E36" s="25">
        <v>180</v>
      </c>
      <c r="F36" s="25">
        <v>180</v>
      </c>
      <c r="G36" s="25">
        <v>180</v>
      </c>
      <c r="H36" s="30">
        <v>126</v>
      </c>
      <c r="I36" s="12">
        <f t="shared" si="3"/>
        <v>906</v>
      </c>
      <c r="J36" s="20"/>
      <c r="K36" s="20"/>
      <c r="L36" s="12">
        <f t="shared" si="5"/>
        <v>906</v>
      </c>
      <c r="M36" s="42">
        <f t="shared" si="6"/>
        <v>862.85714285714289</v>
      </c>
    </row>
    <row r="37" spans="1:13" x14ac:dyDescent="0.25">
      <c r="A37" s="34">
        <v>7</v>
      </c>
      <c r="B37" s="10" t="s">
        <v>70</v>
      </c>
      <c r="C37" s="20" t="s">
        <v>71</v>
      </c>
      <c r="D37" s="29">
        <v>240</v>
      </c>
      <c r="E37" s="25">
        <v>180</v>
      </c>
      <c r="F37" s="25">
        <v>180</v>
      </c>
      <c r="G37" s="25">
        <v>180</v>
      </c>
      <c r="H37" s="30">
        <v>124</v>
      </c>
      <c r="I37" s="12">
        <f t="shared" si="3"/>
        <v>904</v>
      </c>
      <c r="J37" s="20"/>
      <c r="K37" s="20"/>
      <c r="L37" s="12">
        <f t="shared" si="5"/>
        <v>904</v>
      </c>
      <c r="M37" s="42">
        <f t="shared" si="6"/>
        <v>860.95238095238096</v>
      </c>
    </row>
    <row r="38" spans="1:13" x14ac:dyDescent="0.25">
      <c r="A38" s="34">
        <v>8</v>
      </c>
      <c r="B38" s="7" t="s">
        <v>82</v>
      </c>
      <c r="C38" s="20" t="s">
        <v>139</v>
      </c>
      <c r="D38" s="29">
        <v>240</v>
      </c>
      <c r="E38" s="25">
        <v>180</v>
      </c>
      <c r="F38" s="25">
        <v>180</v>
      </c>
      <c r="G38" s="25">
        <v>180</v>
      </c>
      <c r="H38" s="30">
        <v>35</v>
      </c>
      <c r="I38" s="12">
        <f t="shared" si="3"/>
        <v>815</v>
      </c>
      <c r="J38" s="20"/>
      <c r="K38" s="20"/>
      <c r="L38" s="12">
        <f t="shared" si="5"/>
        <v>815</v>
      </c>
      <c r="M38" s="42">
        <f t="shared" si="6"/>
        <v>776.19047619047615</v>
      </c>
    </row>
    <row r="39" spans="1:13" x14ac:dyDescent="0.25">
      <c r="A39" s="34">
        <v>9</v>
      </c>
      <c r="B39" s="7" t="s">
        <v>140</v>
      </c>
      <c r="C39" s="20" t="s">
        <v>141</v>
      </c>
      <c r="D39" s="29">
        <v>34</v>
      </c>
      <c r="E39" s="25">
        <v>180</v>
      </c>
      <c r="F39" s="25">
        <v>180</v>
      </c>
      <c r="G39" s="25">
        <v>180</v>
      </c>
      <c r="H39" s="30">
        <v>114</v>
      </c>
      <c r="I39" s="12">
        <f t="shared" si="3"/>
        <v>688</v>
      </c>
      <c r="J39" s="20"/>
      <c r="K39" s="20"/>
      <c r="L39" s="12">
        <f t="shared" si="5"/>
        <v>688</v>
      </c>
      <c r="M39" s="42">
        <f t="shared" si="6"/>
        <v>655.23809523809518</v>
      </c>
    </row>
    <row r="40" spans="1:13" ht="15.75" thickBot="1" x14ac:dyDescent="0.3">
      <c r="A40" s="34">
        <v>10</v>
      </c>
      <c r="B40" s="7" t="s">
        <v>142</v>
      </c>
      <c r="C40" s="20" t="s">
        <v>143</v>
      </c>
      <c r="D40" s="29">
        <v>201</v>
      </c>
      <c r="E40" s="25">
        <v>180</v>
      </c>
      <c r="F40" s="25">
        <v>180</v>
      </c>
      <c r="G40" s="25">
        <v>113</v>
      </c>
      <c r="H40" s="30">
        <v>0</v>
      </c>
      <c r="I40" s="20">
        <f t="shared" si="3"/>
        <v>674</v>
      </c>
      <c r="J40" s="20"/>
      <c r="K40" s="20"/>
      <c r="L40" s="12">
        <f t="shared" si="5"/>
        <v>674</v>
      </c>
      <c r="M40" s="42">
        <f t="shared" si="6"/>
        <v>641.90476190476193</v>
      </c>
    </row>
    <row r="41" spans="1:13" ht="15.75" thickBot="1" x14ac:dyDescent="0.3">
      <c r="A41" s="121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6"/>
    </row>
    <row r="42" spans="1:13" ht="15.75" thickBot="1" x14ac:dyDescent="0.3"/>
    <row r="43" spans="1:13" ht="15.75" thickBot="1" x14ac:dyDescent="0.3">
      <c r="A43" s="133" t="s">
        <v>184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9"/>
    </row>
    <row r="44" spans="1:13" ht="15.75" thickBot="1" x14ac:dyDescent="0.3">
      <c r="A44" s="10" t="s">
        <v>1</v>
      </c>
      <c r="B44" s="2" t="s">
        <v>2</v>
      </c>
      <c r="C44" s="14" t="s">
        <v>3</v>
      </c>
      <c r="D44" s="18">
        <v>1</v>
      </c>
      <c r="E44" s="17">
        <v>2</v>
      </c>
      <c r="F44" s="17">
        <v>3</v>
      </c>
      <c r="G44" s="17">
        <v>4</v>
      </c>
      <c r="H44" s="19">
        <v>5</v>
      </c>
      <c r="I44" s="14" t="s">
        <v>4</v>
      </c>
      <c r="J44" s="14" t="s">
        <v>5</v>
      </c>
      <c r="K44" s="14" t="s">
        <v>174</v>
      </c>
      <c r="L44" s="38" t="s">
        <v>62</v>
      </c>
      <c r="M44" s="38" t="s">
        <v>63</v>
      </c>
    </row>
    <row r="45" spans="1:13" x14ac:dyDescent="0.25">
      <c r="A45" s="33">
        <v>1</v>
      </c>
      <c r="B45" s="4" t="s">
        <v>90</v>
      </c>
      <c r="C45" s="15" t="s">
        <v>93</v>
      </c>
      <c r="D45" s="26">
        <v>240</v>
      </c>
      <c r="E45" s="27">
        <v>180</v>
      </c>
      <c r="F45" s="27">
        <v>110</v>
      </c>
      <c r="G45" s="27">
        <v>180</v>
      </c>
      <c r="H45" s="28">
        <v>240</v>
      </c>
      <c r="I45" s="20">
        <f t="shared" ref="I45:I50" si="7">SUM(D45:H45)</f>
        <v>950</v>
      </c>
      <c r="J45" s="15"/>
      <c r="K45" s="15"/>
      <c r="L45" s="12">
        <f t="shared" ref="L45:L50" si="8">I45</f>
        <v>950</v>
      </c>
      <c r="M45" s="43">
        <v>1000</v>
      </c>
    </row>
    <row r="46" spans="1:13" x14ac:dyDescent="0.25">
      <c r="A46" s="34">
        <v>2</v>
      </c>
      <c r="B46" s="8" t="s">
        <v>89</v>
      </c>
      <c r="C46" s="20" t="s">
        <v>94</v>
      </c>
      <c r="D46" s="29">
        <v>233</v>
      </c>
      <c r="E46" s="25">
        <v>167</v>
      </c>
      <c r="F46" s="25">
        <v>180</v>
      </c>
      <c r="G46" s="25">
        <v>179</v>
      </c>
      <c r="H46" s="30">
        <v>186</v>
      </c>
      <c r="I46" s="20">
        <f t="shared" si="7"/>
        <v>945</v>
      </c>
      <c r="J46" s="20"/>
      <c r="K46" s="20"/>
      <c r="L46" s="12">
        <f t="shared" si="8"/>
        <v>945</v>
      </c>
      <c r="M46" s="42">
        <f>L46*1000/$L$45</f>
        <v>994.73684210526312</v>
      </c>
    </row>
    <row r="47" spans="1:13" x14ac:dyDescent="0.25">
      <c r="A47" s="34">
        <v>3</v>
      </c>
      <c r="B47" s="8" t="s">
        <v>144</v>
      </c>
      <c r="C47" s="20" t="s">
        <v>145</v>
      </c>
      <c r="D47" s="29">
        <v>240</v>
      </c>
      <c r="E47" s="25">
        <v>180</v>
      </c>
      <c r="F47" s="25">
        <v>180</v>
      </c>
      <c r="G47" s="25">
        <v>131</v>
      </c>
      <c r="H47" s="30">
        <v>202</v>
      </c>
      <c r="I47" s="20">
        <f t="shared" si="7"/>
        <v>933</v>
      </c>
      <c r="J47" s="20"/>
      <c r="K47" s="20"/>
      <c r="L47" s="12">
        <f t="shared" si="8"/>
        <v>933</v>
      </c>
      <c r="M47" s="42">
        <f t="shared" ref="M47:M50" si="9">L47*1000/$L$45</f>
        <v>982.10526315789468</v>
      </c>
    </row>
    <row r="48" spans="1:13" x14ac:dyDescent="0.25">
      <c r="A48" s="34">
        <v>4</v>
      </c>
      <c r="B48" s="8" t="s">
        <v>88</v>
      </c>
      <c r="C48" s="20" t="s">
        <v>95</v>
      </c>
      <c r="D48" s="29">
        <v>195</v>
      </c>
      <c r="E48" s="25">
        <v>121</v>
      </c>
      <c r="F48" s="25">
        <v>116</v>
      </c>
      <c r="G48" s="25">
        <v>180</v>
      </c>
      <c r="H48" s="30">
        <v>156</v>
      </c>
      <c r="I48" s="20">
        <f t="shared" si="7"/>
        <v>768</v>
      </c>
      <c r="J48" s="20"/>
      <c r="K48" s="20"/>
      <c r="L48" s="12">
        <f t="shared" si="8"/>
        <v>768</v>
      </c>
      <c r="M48" s="42">
        <f t="shared" si="9"/>
        <v>808.42105263157896</v>
      </c>
    </row>
    <row r="49" spans="1:13" x14ac:dyDescent="0.25">
      <c r="A49" s="34">
        <v>5</v>
      </c>
      <c r="B49" s="11" t="s">
        <v>146</v>
      </c>
      <c r="C49" s="20" t="s">
        <v>147</v>
      </c>
      <c r="D49" s="29">
        <v>161</v>
      </c>
      <c r="E49" s="25">
        <v>180</v>
      </c>
      <c r="F49" s="25">
        <v>141</v>
      </c>
      <c r="G49" s="25">
        <v>180</v>
      </c>
      <c r="H49" s="30">
        <v>0</v>
      </c>
      <c r="I49" s="20">
        <f t="shared" si="7"/>
        <v>662</v>
      </c>
      <c r="J49" s="20"/>
      <c r="K49" s="20"/>
      <c r="L49" s="12">
        <f t="shared" si="8"/>
        <v>662</v>
      </c>
      <c r="M49" s="42">
        <f t="shared" si="9"/>
        <v>696.84210526315792</v>
      </c>
    </row>
    <row r="50" spans="1:13" ht="15.75" thickBot="1" x14ac:dyDescent="0.3">
      <c r="A50" s="35">
        <v>6</v>
      </c>
      <c r="B50" s="11" t="s">
        <v>91</v>
      </c>
      <c r="C50" s="20" t="s">
        <v>92</v>
      </c>
      <c r="D50" s="29">
        <v>80</v>
      </c>
      <c r="E50" s="25">
        <v>178</v>
      </c>
      <c r="F50" s="25">
        <v>96</v>
      </c>
      <c r="G50" s="25">
        <v>0</v>
      </c>
      <c r="H50" s="30">
        <v>104</v>
      </c>
      <c r="I50" s="20">
        <f t="shared" si="7"/>
        <v>458</v>
      </c>
      <c r="J50" s="20"/>
      <c r="K50" s="20"/>
      <c r="L50" s="12">
        <f t="shared" si="8"/>
        <v>458</v>
      </c>
      <c r="M50" s="42">
        <f t="shared" si="9"/>
        <v>482.10526315789474</v>
      </c>
    </row>
    <row r="51" spans="1:13" ht="15.75" thickBot="1" x14ac:dyDescent="0.3">
      <c r="A51" s="134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6"/>
    </row>
  </sheetData>
  <mergeCells count="6">
    <mergeCell ref="A51:M51"/>
    <mergeCell ref="A1:M1"/>
    <mergeCell ref="A27:M27"/>
    <mergeCell ref="A29:M29"/>
    <mergeCell ref="A41:M41"/>
    <mergeCell ref="A43:M4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A37" sqref="A37:L37"/>
    </sheetView>
  </sheetViews>
  <sheetFormatPr baseColWidth="10" defaultRowHeight="15" x14ac:dyDescent="0.25"/>
  <cols>
    <col min="1" max="1" width="5.140625" bestFit="1" customWidth="1"/>
    <col min="2" max="2" width="35.42578125" bestFit="1" customWidth="1"/>
    <col min="3" max="3" width="14.5703125" style="45" customWidth="1"/>
  </cols>
  <sheetData>
    <row r="1" spans="1:12" ht="15.75" thickBot="1" x14ac:dyDescent="0.3">
      <c r="A1" s="135" t="s">
        <v>229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 ht="15.75" thickBot="1" x14ac:dyDescent="0.3">
      <c r="A2" s="89" t="s">
        <v>1</v>
      </c>
      <c r="B2" s="90" t="s">
        <v>2</v>
      </c>
      <c r="C2" s="91" t="s">
        <v>3</v>
      </c>
      <c r="D2" s="92">
        <v>1</v>
      </c>
      <c r="E2" s="93">
        <v>2</v>
      </c>
      <c r="F2" s="93">
        <v>3</v>
      </c>
      <c r="G2" s="93">
        <v>4</v>
      </c>
      <c r="H2" s="93">
        <v>5</v>
      </c>
      <c r="I2" s="93">
        <v>6</v>
      </c>
      <c r="J2" s="94">
        <v>7</v>
      </c>
      <c r="K2" s="91" t="s">
        <v>4</v>
      </c>
      <c r="L2" s="95" t="s">
        <v>63</v>
      </c>
    </row>
    <row r="3" spans="1:12" x14ac:dyDescent="0.25">
      <c r="A3" s="96">
        <v>1</v>
      </c>
      <c r="B3" s="97" t="s">
        <v>102</v>
      </c>
      <c r="C3" s="98" t="s">
        <v>195</v>
      </c>
      <c r="D3" s="99">
        <v>240</v>
      </c>
      <c r="E3" s="100">
        <v>180</v>
      </c>
      <c r="F3" s="100">
        <v>180</v>
      </c>
      <c r="G3" s="100">
        <v>240</v>
      </c>
      <c r="H3" s="100">
        <v>180</v>
      </c>
      <c r="I3" s="100">
        <v>180</v>
      </c>
      <c r="J3" s="101">
        <v>180</v>
      </c>
      <c r="K3" s="102">
        <f t="shared" ref="K3:K17" si="0">SUM(D3:J3)</f>
        <v>1380</v>
      </c>
      <c r="L3" s="103">
        <f>K3*1000/$K$3</f>
        <v>1000</v>
      </c>
    </row>
    <row r="4" spans="1:12" x14ac:dyDescent="0.25">
      <c r="A4" s="104">
        <v>2</v>
      </c>
      <c r="B4" s="97" t="s">
        <v>189</v>
      </c>
      <c r="C4" s="98" t="s">
        <v>190</v>
      </c>
      <c r="D4" s="105">
        <v>217</v>
      </c>
      <c r="E4" s="106">
        <v>165</v>
      </c>
      <c r="F4" s="106">
        <v>180</v>
      </c>
      <c r="G4" s="106">
        <v>240</v>
      </c>
      <c r="H4" s="106">
        <v>180</v>
      </c>
      <c r="I4" s="106">
        <v>180</v>
      </c>
      <c r="J4" s="107">
        <v>180</v>
      </c>
      <c r="K4" s="102">
        <f t="shared" si="0"/>
        <v>1342</v>
      </c>
      <c r="L4" s="108">
        <f t="shared" ref="L4:L17" si="1">K4*1000/$K$3</f>
        <v>972.463768115942</v>
      </c>
    </row>
    <row r="5" spans="1:12" x14ac:dyDescent="0.25">
      <c r="A5" s="104">
        <v>3</v>
      </c>
      <c r="B5" s="97" t="s">
        <v>191</v>
      </c>
      <c r="C5" s="98" t="s">
        <v>192</v>
      </c>
      <c r="D5" s="105">
        <v>202</v>
      </c>
      <c r="E5" s="106">
        <v>180</v>
      </c>
      <c r="F5" s="106">
        <v>180</v>
      </c>
      <c r="G5" s="106">
        <v>240</v>
      </c>
      <c r="H5" s="106">
        <v>180</v>
      </c>
      <c r="I5" s="106">
        <v>180</v>
      </c>
      <c r="J5" s="106">
        <v>180</v>
      </c>
      <c r="K5" s="102">
        <f t="shared" si="0"/>
        <v>1342</v>
      </c>
      <c r="L5" s="108">
        <f t="shared" si="1"/>
        <v>972.463768115942</v>
      </c>
    </row>
    <row r="6" spans="1:12" x14ac:dyDescent="0.25">
      <c r="A6" s="104">
        <v>4</v>
      </c>
      <c r="B6" s="97" t="s">
        <v>106</v>
      </c>
      <c r="C6" s="98" t="s">
        <v>206</v>
      </c>
      <c r="D6" s="105">
        <v>240</v>
      </c>
      <c r="E6" s="106">
        <v>180</v>
      </c>
      <c r="F6" s="106">
        <v>180</v>
      </c>
      <c r="G6" s="106">
        <v>240</v>
      </c>
      <c r="H6" s="106">
        <v>180</v>
      </c>
      <c r="I6" s="106">
        <v>180</v>
      </c>
      <c r="J6" s="106">
        <v>131</v>
      </c>
      <c r="K6" s="109">
        <f t="shared" si="0"/>
        <v>1331</v>
      </c>
      <c r="L6" s="108">
        <f t="shared" si="1"/>
        <v>964.49275362318838</v>
      </c>
    </row>
    <row r="7" spans="1:12" x14ac:dyDescent="0.25">
      <c r="A7" s="104">
        <v>5</v>
      </c>
      <c r="B7" s="110" t="s">
        <v>193</v>
      </c>
      <c r="C7" s="98" t="s">
        <v>194</v>
      </c>
      <c r="D7" s="105">
        <v>240</v>
      </c>
      <c r="E7" s="106">
        <v>180</v>
      </c>
      <c r="F7" s="106">
        <v>180</v>
      </c>
      <c r="G7" s="106">
        <v>240</v>
      </c>
      <c r="H7" s="106">
        <v>180</v>
      </c>
      <c r="I7" s="106">
        <v>98</v>
      </c>
      <c r="J7" s="107">
        <v>180</v>
      </c>
      <c r="K7" s="102">
        <f t="shared" si="0"/>
        <v>1298</v>
      </c>
      <c r="L7" s="108">
        <f t="shared" si="1"/>
        <v>940.5797101449275</v>
      </c>
    </row>
    <row r="8" spans="1:12" x14ac:dyDescent="0.25">
      <c r="A8" s="104">
        <v>6</v>
      </c>
      <c r="B8" s="97" t="s">
        <v>185</v>
      </c>
      <c r="C8" s="98" t="s">
        <v>186</v>
      </c>
      <c r="D8" s="105">
        <v>240</v>
      </c>
      <c r="E8" s="106">
        <v>180</v>
      </c>
      <c r="F8" s="106">
        <v>180</v>
      </c>
      <c r="G8" s="106">
        <v>133</v>
      </c>
      <c r="H8" s="106">
        <v>180</v>
      </c>
      <c r="I8" s="106">
        <v>180</v>
      </c>
      <c r="J8" s="107">
        <v>180</v>
      </c>
      <c r="K8" s="102">
        <f t="shared" si="0"/>
        <v>1273</v>
      </c>
      <c r="L8" s="108">
        <f t="shared" si="1"/>
        <v>922.463768115942</v>
      </c>
    </row>
    <row r="9" spans="1:12" x14ac:dyDescent="0.25">
      <c r="A9" s="104">
        <v>7</v>
      </c>
      <c r="B9" s="97" t="s">
        <v>201</v>
      </c>
      <c r="C9" s="98" t="s">
        <v>202</v>
      </c>
      <c r="D9" s="105">
        <v>240</v>
      </c>
      <c r="E9" s="106">
        <v>180</v>
      </c>
      <c r="F9" s="106">
        <v>93</v>
      </c>
      <c r="G9" s="106">
        <v>240</v>
      </c>
      <c r="H9" s="106">
        <v>141</v>
      </c>
      <c r="I9" s="106">
        <v>180</v>
      </c>
      <c r="J9" s="107">
        <v>180</v>
      </c>
      <c r="K9" s="109">
        <f t="shared" si="0"/>
        <v>1254</v>
      </c>
      <c r="L9" s="108">
        <f t="shared" si="1"/>
        <v>908.695652173913</v>
      </c>
    </row>
    <row r="10" spans="1:12" x14ac:dyDescent="0.25">
      <c r="A10" s="104">
        <v>8</v>
      </c>
      <c r="B10" s="97" t="s">
        <v>103</v>
      </c>
      <c r="C10" s="98" t="s">
        <v>207</v>
      </c>
      <c r="D10" s="105">
        <v>240</v>
      </c>
      <c r="E10" s="106">
        <v>133</v>
      </c>
      <c r="F10" s="106">
        <v>166</v>
      </c>
      <c r="G10" s="106">
        <v>240</v>
      </c>
      <c r="H10" s="106">
        <v>76</v>
      </c>
      <c r="I10" s="106">
        <v>180</v>
      </c>
      <c r="J10" s="107">
        <v>180</v>
      </c>
      <c r="K10" s="109">
        <f t="shared" si="0"/>
        <v>1215</v>
      </c>
      <c r="L10" s="108">
        <f t="shared" si="1"/>
        <v>880.43478260869563</v>
      </c>
    </row>
    <row r="11" spans="1:12" x14ac:dyDescent="0.25">
      <c r="A11" s="104">
        <v>9</v>
      </c>
      <c r="B11" s="97" t="s">
        <v>104</v>
      </c>
      <c r="C11" s="98" t="s">
        <v>196</v>
      </c>
      <c r="D11" s="105">
        <v>181</v>
      </c>
      <c r="E11" s="106">
        <v>180</v>
      </c>
      <c r="F11" s="106">
        <v>180</v>
      </c>
      <c r="G11" s="106">
        <v>133</v>
      </c>
      <c r="H11" s="106">
        <v>180</v>
      </c>
      <c r="I11" s="106">
        <v>180</v>
      </c>
      <c r="J11" s="107">
        <v>180</v>
      </c>
      <c r="K11" s="109">
        <f t="shared" si="0"/>
        <v>1214</v>
      </c>
      <c r="L11" s="108">
        <f t="shared" si="1"/>
        <v>879.71014492753625</v>
      </c>
    </row>
    <row r="12" spans="1:12" x14ac:dyDescent="0.25">
      <c r="A12" s="104">
        <v>10</v>
      </c>
      <c r="B12" s="97" t="s">
        <v>208</v>
      </c>
      <c r="C12" s="98" t="s">
        <v>209</v>
      </c>
      <c r="D12" s="105">
        <v>236</v>
      </c>
      <c r="E12" s="106">
        <v>180</v>
      </c>
      <c r="F12" s="106">
        <v>180</v>
      </c>
      <c r="G12" s="106">
        <v>109</v>
      </c>
      <c r="H12" s="106">
        <v>118</v>
      </c>
      <c r="I12" s="106">
        <v>180</v>
      </c>
      <c r="J12" s="107">
        <v>180</v>
      </c>
      <c r="K12" s="109">
        <f t="shared" si="0"/>
        <v>1183</v>
      </c>
      <c r="L12" s="108">
        <f t="shared" si="1"/>
        <v>857.24637681159425</v>
      </c>
    </row>
    <row r="13" spans="1:12" x14ac:dyDescent="0.25">
      <c r="A13" s="104">
        <v>11</v>
      </c>
      <c r="B13" s="110" t="s">
        <v>187</v>
      </c>
      <c r="C13" s="98" t="s">
        <v>188</v>
      </c>
      <c r="D13" s="105">
        <v>240</v>
      </c>
      <c r="E13" s="106">
        <v>180</v>
      </c>
      <c r="F13" s="106">
        <v>146</v>
      </c>
      <c r="G13" s="106">
        <v>91</v>
      </c>
      <c r="H13" s="106">
        <v>180</v>
      </c>
      <c r="I13" s="106">
        <v>180</v>
      </c>
      <c r="J13" s="107">
        <v>157</v>
      </c>
      <c r="K13" s="102">
        <f t="shared" si="0"/>
        <v>1174</v>
      </c>
      <c r="L13" s="108">
        <f t="shared" si="1"/>
        <v>850.72463768115938</v>
      </c>
    </row>
    <row r="14" spans="1:12" x14ac:dyDescent="0.25">
      <c r="A14" s="104">
        <v>12</v>
      </c>
      <c r="B14" s="97" t="s">
        <v>199</v>
      </c>
      <c r="C14" s="98" t="s">
        <v>200</v>
      </c>
      <c r="D14" s="105">
        <v>183</v>
      </c>
      <c r="E14" s="106">
        <v>133</v>
      </c>
      <c r="F14" s="106">
        <v>180</v>
      </c>
      <c r="G14" s="106">
        <v>96</v>
      </c>
      <c r="H14" s="106">
        <v>180</v>
      </c>
      <c r="I14" s="106">
        <v>180</v>
      </c>
      <c r="J14" s="107">
        <v>180</v>
      </c>
      <c r="K14" s="109">
        <f t="shared" si="0"/>
        <v>1132</v>
      </c>
      <c r="L14" s="108">
        <f t="shared" si="1"/>
        <v>820.28985507246375</v>
      </c>
    </row>
    <row r="15" spans="1:12" x14ac:dyDescent="0.25">
      <c r="A15" s="104">
        <v>13</v>
      </c>
      <c r="B15" s="97" t="s">
        <v>204</v>
      </c>
      <c r="C15" s="98" t="s">
        <v>205</v>
      </c>
      <c r="D15" s="105">
        <v>0</v>
      </c>
      <c r="E15" s="106">
        <v>171</v>
      </c>
      <c r="F15" s="106">
        <v>48</v>
      </c>
      <c r="G15" s="106">
        <v>240</v>
      </c>
      <c r="H15" s="106">
        <v>180</v>
      </c>
      <c r="I15" s="106">
        <v>180</v>
      </c>
      <c r="J15" s="107">
        <v>143</v>
      </c>
      <c r="K15" s="109">
        <f t="shared" si="0"/>
        <v>962</v>
      </c>
      <c r="L15" s="108">
        <f t="shared" si="1"/>
        <v>697.10144927536237</v>
      </c>
    </row>
    <row r="16" spans="1:12" x14ac:dyDescent="0.25">
      <c r="A16" s="104">
        <v>14</v>
      </c>
      <c r="B16" s="97" t="s">
        <v>50</v>
      </c>
      <c r="C16" s="98" t="s">
        <v>203</v>
      </c>
      <c r="D16" s="105">
        <v>240</v>
      </c>
      <c r="E16" s="106">
        <v>180</v>
      </c>
      <c r="F16" s="106">
        <v>180</v>
      </c>
      <c r="G16" s="106">
        <v>240</v>
      </c>
      <c r="H16" s="106">
        <v>0</v>
      </c>
      <c r="I16" s="106"/>
      <c r="J16" s="107"/>
      <c r="K16" s="109">
        <f t="shared" si="0"/>
        <v>840</v>
      </c>
      <c r="L16" s="108">
        <f t="shared" si="1"/>
        <v>608.695652173913</v>
      </c>
    </row>
    <row r="17" spans="1:12" ht="15.75" thickBot="1" x14ac:dyDescent="0.3">
      <c r="A17" s="104">
        <v>15</v>
      </c>
      <c r="B17" s="97" t="s">
        <v>197</v>
      </c>
      <c r="C17" s="98" t="s">
        <v>198</v>
      </c>
      <c r="D17" s="105">
        <v>229</v>
      </c>
      <c r="E17" s="106">
        <v>180</v>
      </c>
      <c r="F17" s="106">
        <v>180</v>
      </c>
      <c r="G17" s="106">
        <v>0</v>
      </c>
      <c r="H17" s="106"/>
      <c r="I17" s="106"/>
      <c r="J17" s="107"/>
      <c r="K17" s="109">
        <f t="shared" si="0"/>
        <v>589</v>
      </c>
      <c r="L17" s="108">
        <f t="shared" si="1"/>
        <v>426.81159420289856</v>
      </c>
    </row>
    <row r="18" spans="1:12" ht="32.25" customHeight="1" thickBot="1" x14ac:dyDescent="0.3">
      <c r="A18" s="138" t="s">
        <v>238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7"/>
    </row>
    <row r="19" spans="1:12" ht="15.75" thickBot="1" x14ac:dyDescent="0.3"/>
    <row r="20" spans="1:12" ht="15.75" thickBot="1" x14ac:dyDescent="0.3">
      <c r="A20" s="133" t="s">
        <v>230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40"/>
      <c r="L20" s="129"/>
    </row>
    <row r="21" spans="1:12" ht="15.75" thickBot="1" x14ac:dyDescent="0.3">
      <c r="A21" s="1" t="s">
        <v>1</v>
      </c>
      <c r="B21" s="2" t="s">
        <v>2</v>
      </c>
      <c r="C21" s="14" t="s">
        <v>3</v>
      </c>
      <c r="D21" s="18">
        <v>1</v>
      </c>
      <c r="E21" s="17">
        <v>2</v>
      </c>
      <c r="F21" s="17">
        <v>3</v>
      </c>
      <c r="G21" s="17">
        <v>4</v>
      </c>
      <c r="H21" s="17">
        <v>5</v>
      </c>
      <c r="I21" s="17">
        <v>6</v>
      </c>
      <c r="J21" s="17">
        <v>7</v>
      </c>
      <c r="K21" s="38" t="s">
        <v>4</v>
      </c>
      <c r="L21" s="86" t="s">
        <v>63</v>
      </c>
    </row>
    <row r="22" spans="1:12" x14ac:dyDescent="0.25">
      <c r="A22" s="26">
        <v>1</v>
      </c>
      <c r="B22" s="70" t="s">
        <v>135</v>
      </c>
      <c r="C22" s="79" t="s">
        <v>211</v>
      </c>
      <c r="D22" s="26">
        <v>240</v>
      </c>
      <c r="E22" s="27">
        <v>180</v>
      </c>
      <c r="F22" s="27">
        <v>180</v>
      </c>
      <c r="G22" s="27">
        <v>180</v>
      </c>
      <c r="H22" s="27">
        <v>180</v>
      </c>
      <c r="I22" s="27">
        <v>180</v>
      </c>
      <c r="J22" s="27">
        <v>180</v>
      </c>
      <c r="K22" s="5">
        <f>SUM(D22:J22)</f>
        <v>1320</v>
      </c>
      <c r="L22" s="43">
        <f>K22*1000/$K$22</f>
        <v>1000</v>
      </c>
    </row>
    <row r="23" spans="1:12" x14ac:dyDescent="0.25">
      <c r="A23" s="29">
        <v>2</v>
      </c>
      <c r="B23" s="7" t="s">
        <v>76</v>
      </c>
      <c r="C23" s="78" t="s">
        <v>214</v>
      </c>
      <c r="D23" s="29">
        <v>240</v>
      </c>
      <c r="E23" s="25">
        <v>180</v>
      </c>
      <c r="F23" s="25">
        <v>180</v>
      </c>
      <c r="G23" s="25">
        <v>180</v>
      </c>
      <c r="H23" s="25">
        <v>180</v>
      </c>
      <c r="I23" s="25">
        <v>118</v>
      </c>
      <c r="J23" s="25">
        <v>180</v>
      </c>
      <c r="K23" s="12">
        <f>SUM(D23:J23)</f>
        <v>1258</v>
      </c>
      <c r="L23" s="42">
        <f t="shared" ref="L23:L27" si="2">K23*1000/$K$22</f>
        <v>953.030303030303</v>
      </c>
    </row>
    <row r="24" spans="1:12" x14ac:dyDescent="0.25">
      <c r="A24" s="29">
        <v>3</v>
      </c>
      <c r="B24" s="7" t="s">
        <v>212</v>
      </c>
      <c r="C24" s="78" t="s">
        <v>213</v>
      </c>
      <c r="D24" s="29">
        <v>185</v>
      </c>
      <c r="E24" s="25">
        <v>180</v>
      </c>
      <c r="F24" s="25">
        <v>154</v>
      </c>
      <c r="G24" s="25">
        <v>180</v>
      </c>
      <c r="H24" s="25">
        <v>180</v>
      </c>
      <c r="I24" s="25">
        <v>180</v>
      </c>
      <c r="J24" s="25">
        <v>180</v>
      </c>
      <c r="K24" s="12">
        <f>SUM(D24:J24)</f>
        <v>1239</v>
      </c>
      <c r="L24" s="42">
        <f t="shared" si="2"/>
        <v>938.63636363636363</v>
      </c>
    </row>
    <row r="25" spans="1:12" x14ac:dyDescent="0.25">
      <c r="A25" s="29">
        <v>4</v>
      </c>
      <c r="B25" s="7" t="s">
        <v>72</v>
      </c>
      <c r="C25" s="78" t="s">
        <v>215</v>
      </c>
      <c r="D25" s="29">
        <v>240</v>
      </c>
      <c r="E25" s="25">
        <v>119</v>
      </c>
      <c r="F25" s="25">
        <v>144</v>
      </c>
      <c r="G25" s="25">
        <v>158</v>
      </c>
      <c r="H25" s="25">
        <v>180</v>
      </c>
      <c r="I25" s="25">
        <v>180</v>
      </c>
      <c r="J25" s="25">
        <v>180</v>
      </c>
      <c r="K25" s="12">
        <f>SUM(D25:J25)</f>
        <v>1201</v>
      </c>
      <c r="L25" s="42">
        <f t="shared" si="2"/>
        <v>909.84848484848487</v>
      </c>
    </row>
    <row r="26" spans="1:12" x14ac:dyDescent="0.25">
      <c r="A26" s="29">
        <v>5</v>
      </c>
      <c r="B26" s="10" t="s">
        <v>74</v>
      </c>
      <c r="C26" s="78" t="s">
        <v>210</v>
      </c>
      <c r="D26" s="29">
        <v>240</v>
      </c>
      <c r="E26" s="25">
        <v>180</v>
      </c>
      <c r="F26" s="25">
        <v>180</v>
      </c>
      <c r="G26" s="25">
        <v>115</v>
      </c>
      <c r="H26" s="25">
        <v>180</v>
      </c>
      <c r="I26" s="25">
        <v>180</v>
      </c>
      <c r="J26" s="25">
        <v>90</v>
      </c>
      <c r="K26" s="12">
        <f>SUM(D26:J26)</f>
        <v>1165</v>
      </c>
      <c r="L26" s="42">
        <f t="shared" si="2"/>
        <v>882.57575757575762</v>
      </c>
    </row>
    <row r="27" spans="1:12" x14ac:dyDescent="0.25">
      <c r="A27" s="29">
        <v>6</v>
      </c>
      <c r="B27" s="7" t="s">
        <v>80</v>
      </c>
      <c r="C27" s="78" t="s">
        <v>217</v>
      </c>
      <c r="D27" s="29">
        <v>175</v>
      </c>
      <c r="E27" s="25">
        <v>171</v>
      </c>
      <c r="F27" s="25">
        <v>180</v>
      </c>
      <c r="G27" s="25">
        <v>180</v>
      </c>
      <c r="H27" s="25">
        <v>180</v>
      </c>
      <c r="I27" s="25">
        <v>71</v>
      </c>
      <c r="J27" s="25" t="s">
        <v>85</v>
      </c>
      <c r="K27" s="12">
        <v>957</v>
      </c>
      <c r="L27" s="42">
        <f t="shared" si="2"/>
        <v>725</v>
      </c>
    </row>
    <row r="28" spans="1:12" ht="15.75" thickBot="1" x14ac:dyDescent="0.3">
      <c r="A28" s="29"/>
      <c r="B28" s="7" t="s">
        <v>68</v>
      </c>
      <c r="C28" s="78" t="s">
        <v>216</v>
      </c>
      <c r="D28" s="29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12" t="s">
        <v>218</v>
      </c>
      <c r="L28" s="42"/>
    </row>
    <row r="29" spans="1:12" ht="15.75" thickBot="1" x14ac:dyDescent="0.3">
      <c r="A29" s="130" t="s">
        <v>239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2"/>
    </row>
    <row r="30" spans="1:12" ht="15.75" thickBot="1" x14ac:dyDescent="0.3"/>
    <row r="31" spans="1:12" ht="15.75" thickBot="1" x14ac:dyDescent="0.3">
      <c r="A31" s="133" t="s">
        <v>231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9"/>
    </row>
    <row r="32" spans="1:12" ht="15.75" thickBot="1" x14ac:dyDescent="0.3">
      <c r="A32" s="1" t="s">
        <v>1</v>
      </c>
      <c r="B32" s="12" t="s">
        <v>2</v>
      </c>
      <c r="C32" s="14" t="s">
        <v>3</v>
      </c>
      <c r="D32" s="18">
        <v>1</v>
      </c>
      <c r="E32" s="17">
        <v>2</v>
      </c>
      <c r="F32" s="17">
        <v>3</v>
      </c>
      <c r="G32" s="17">
        <v>4</v>
      </c>
      <c r="H32" s="17">
        <v>5</v>
      </c>
      <c r="I32" s="17">
        <v>6</v>
      </c>
      <c r="J32" s="19">
        <v>7</v>
      </c>
      <c r="K32" s="14" t="s">
        <v>4</v>
      </c>
      <c r="L32" s="38" t="s">
        <v>63</v>
      </c>
    </row>
    <row r="33" spans="1:12" x14ac:dyDescent="0.25">
      <c r="A33" s="33">
        <v>1</v>
      </c>
      <c r="B33" s="6" t="s">
        <v>89</v>
      </c>
      <c r="C33" s="79" t="s">
        <v>220</v>
      </c>
      <c r="D33" s="26">
        <v>240</v>
      </c>
      <c r="E33" s="27">
        <v>180</v>
      </c>
      <c r="F33" s="27">
        <v>180</v>
      </c>
      <c r="G33" s="27">
        <v>180</v>
      </c>
      <c r="H33" s="27">
        <v>52</v>
      </c>
      <c r="I33" s="27">
        <v>180</v>
      </c>
      <c r="J33" s="28" t="s">
        <v>85</v>
      </c>
      <c r="K33" s="20">
        <f>SUM(D33:J33)</f>
        <v>1012</v>
      </c>
      <c r="L33" s="43">
        <f>K33*1000/$K$33</f>
        <v>1000</v>
      </c>
    </row>
    <row r="34" spans="1:12" x14ac:dyDescent="0.25">
      <c r="A34" s="34">
        <v>2</v>
      </c>
      <c r="B34" s="71" t="s">
        <v>88</v>
      </c>
      <c r="C34" s="78" t="s">
        <v>222</v>
      </c>
      <c r="D34" s="29">
        <v>240</v>
      </c>
      <c r="E34" s="25">
        <v>180</v>
      </c>
      <c r="F34" s="25">
        <v>102</v>
      </c>
      <c r="G34" s="25">
        <v>180</v>
      </c>
      <c r="H34" s="25">
        <v>83</v>
      </c>
      <c r="I34" s="25">
        <v>0</v>
      </c>
      <c r="J34" s="30">
        <v>105</v>
      </c>
      <c r="K34" s="20">
        <f>SUM(D34:J34)</f>
        <v>890</v>
      </c>
      <c r="L34" s="42">
        <f t="shared" ref="L34:L36" si="3">K34*1000/$K$33</f>
        <v>879.4466403162055</v>
      </c>
    </row>
    <row r="35" spans="1:12" x14ac:dyDescent="0.25">
      <c r="A35" s="34">
        <v>3</v>
      </c>
      <c r="B35" s="7" t="s">
        <v>90</v>
      </c>
      <c r="C35" s="78" t="s">
        <v>219</v>
      </c>
      <c r="D35" s="29">
        <v>24</v>
      </c>
      <c r="E35" s="25">
        <v>180</v>
      </c>
      <c r="F35" s="25">
        <v>24</v>
      </c>
      <c r="G35" s="25">
        <v>180</v>
      </c>
      <c r="H35" s="25">
        <v>180</v>
      </c>
      <c r="I35" s="25">
        <v>45</v>
      </c>
      <c r="J35" s="30" t="s">
        <v>85</v>
      </c>
      <c r="K35" s="20">
        <f>SUM(D35:J35)</f>
        <v>633</v>
      </c>
      <c r="L35" s="42">
        <f t="shared" si="3"/>
        <v>625.49407114624501</v>
      </c>
    </row>
    <row r="36" spans="1:12" ht="15.75" thickBot="1" x14ac:dyDescent="0.3">
      <c r="A36" s="35">
        <v>4</v>
      </c>
      <c r="B36" s="13" t="s">
        <v>91</v>
      </c>
      <c r="C36" s="78" t="s">
        <v>221</v>
      </c>
      <c r="D36" s="29">
        <v>0</v>
      </c>
      <c r="E36" s="25">
        <v>132</v>
      </c>
      <c r="F36" s="25">
        <v>51</v>
      </c>
      <c r="G36" s="25">
        <v>180</v>
      </c>
      <c r="H36" s="25">
        <v>180</v>
      </c>
      <c r="I36" s="25" t="s">
        <v>85</v>
      </c>
      <c r="J36" s="30" t="s">
        <v>85</v>
      </c>
      <c r="K36" s="20">
        <f>SUM(D36:J36)</f>
        <v>543</v>
      </c>
      <c r="L36" s="42">
        <f t="shared" si="3"/>
        <v>536.56126482213438</v>
      </c>
    </row>
    <row r="37" spans="1:12" ht="15.75" thickBot="1" x14ac:dyDescent="0.3">
      <c r="A37" s="130" t="s">
        <v>232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2"/>
    </row>
  </sheetData>
  <sortState ref="B33:K36">
    <sortCondition descending="1" ref="K32"/>
  </sortState>
  <mergeCells count="6">
    <mergeCell ref="A37:L37"/>
    <mergeCell ref="A1:L1"/>
    <mergeCell ref="A18:L18"/>
    <mergeCell ref="A20:L20"/>
    <mergeCell ref="A29:L29"/>
    <mergeCell ref="A31:L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sqref="A1:O1"/>
    </sheetView>
  </sheetViews>
  <sheetFormatPr baseColWidth="10" defaultRowHeight="15" x14ac:dyDescent="0.25"/>
  <cols>
    <col min="1" max="1" width="5.140625" bestFit="1" customWidth="1"/>
    <col min="2" max="2" width="35.42578125" bestFit="1" customWidth="1"/>
    <col min="3" max="3" width="14.5703125" style="45" customWidth="1"/>
    <col min="12" max="13" width="11.42578125" style="45"/>
    <col min="14" max="14" width="16.42578125" bestFit="1" customWidth="1"/>
  </cols>
  <sheetData>
    <row r="1" spans="1:15" ht="15.75" thickBot="1" x14ac:dyDescent="0.3">
      <c r="A1" s="133" t="s">
        <v>233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2"/>
    </row>
    <row r="2" spans="1:15" ht="15.75" thickBot="1" x14ac:dyDescent="0.3">
      <c r="A2" s="1" t="s">
        <v>1</v>
      </c>
      <c r="B2" s="2" t="s">
        <v>2</v>
      </c>
      <c r="C2" s="14" t="s">
        <v>3</v>
      </c>
      <c r="D2" s="18">
        <v>1</v>
      </c>
      <c r="E2" s="17">
        <v>2</v>
      </c>
      <c r="F2" s="17">
        <v>3</v>
      </c>
      <c r="G2" s="17">
        <v>4</v>
      </c>
      <c r="H2" s="17">
        <v>5</v>
      </c>
      <c r="I2" s="17">
        <v>6</v>
      </c>
      <c r="J2" s="19">
        <v>7</v>
      </c>
      <c r="K2" s="14" t="s">
        <v>4</v>
      </c>
      <c r="L2" s="14" t="s">
        <v>5</v>
      </c>
      <c r="M2" s="14" t="s">
        <v>167</v>
      </c>
      <c r="N2" s="38" t="s">
        <v>62</v>
      </c>
      <c r="O2" s="38" t="s">
        <v>63</v>
      </c>
    </row>
    <row r="3" spans="1:15" x14ac:dyDescent="0.25">
      <c r="A3" s="33">
        <v>1</v>
      </c>
      <c r="B3" s="10" t="s">
        <v>185</v>
      </c>
      <c r="C3" s="20" t="s">
        <v>186</v>
      </c>
      <c r="D3" s="26">
        <v>240</v>
      </c>
      <c r="E3" s="27">
        <v>180</v>
      </c>
      <c r="F3" s="27">
        <v>180</v>
      </c>
      <c r="G3" s="27">
        <v>180</v>
      </c>
      <c r="H3" s="27">
        <v>180</v>
      </c>
      <c r="I3" s="27">
        <v>180</v>
      </c>
      <c r="J3" s="28">
        <v>180</v>
      </c>
      <c r="K3" s="37">
        <f t="shared" ref="K3:K20" si="0">SUM(D3:J3)</f>
        <v>1320</v>
      </c>
      <c r="L3" s="15">
        <v>287</v>
      </c>
      <c r="M3" s="62">
        <v>30</v>
      </c>
      <c r="N3" s="72">
        <f t="shared" ref="N3:N20" si="1">K3+M3</f>
        <v>1350</v>
      </c>
      <c r="O3" s="43">
        <f>N3*1000/$N$3</f>
        <v>1000</v>
      </c>
    </row>
    <row r="4" spans="1:15" x14ac:dyDescent="0.25">
      <c r="A4" s="34">
        <v>2</v>
      </c>
      <c r="B4" s="10" t="s">
        <v>199</v>
      </c>
      <c r="C4" s="20" t="s">
        <v>200</v>
      </c>
      <c r="D4" s="29">
        <v>240</v>
      </c>
      <c r="E4" s="25">
        <v>180</v>
      </c>
      <c r="F4" s="25">
        <v>180</v>
      </c>
      <c r="G4" s="25">
        <v>180</v>
      </c>
      <c r="H4" s="25">
        <v>180</v>
      </c>
      <c r="I4" s="25">
        <v>180</v>
      </c>
      <c r="J4" s="30">
        <v>180</v>
      </c>
      <c r="K4" s="9">
        <f t="shared" si="0"/>
        <v>1320</v>
      </c>
      <c r="L4" s="20">
        <v>186</v>
      </c>
      <c r="M4" s="62">
        <f>(SUM(L4:L4))*30/SUM($L$3:$L$3)</f>
        <v>19.442508710801395</v>
      </c>
      <c r="N4" s="72">
        <f t="shared" si="1"/>
        <v>1339.4425087108013</v>
      </c>
      <c r="O4" s="42">
        <f t="shared" ref="O4:O20" si="2">N4*1000/$N$3</f>
        <v>992.17963608207504</v>
      </c>
    </row>
    <row r="5" spans="1:15" x14ac:dyDescent="0.25">
      <c r="A5" s="34">
        <v>3</v>
      </c>
      <c r="B5" s="10" t="s">
        <v>208</v>
      </c>
      <c r="C5" s="20" t="s">
        <v>209</v>
      </c>
      <c r="D5" s="29">
        <v>232</v>
      </c>
      <c r="E5" s="25">
        <v>180</v>
      </c>
      <c r="F5" s="25">
        <v>180</v>
      </c>
      <c r="G5" s="25">
        <v>180</v>
      </c>
      <c r="H5" s="25">
        <v>180</v>
      </c>
      <c r="I5" s="25">
        <v>180</v>
      </c>
      <c r="J5" s="25">
        <v>180</v>
      </c>
      <c r="K5" s="9">
        <f t="shared" si="0"/>
        <v>1312</v>
      </c>
      <c r="L5" s="20"/>
      <c r="M5" s="62"/>
      <c r="N5" s="72">
        <f t="shared" si="1"/>
        <v>1312</v>
      </c>
      <c r="O5" s="42">
        <f t="shared" si="2"/>
        <v>971.85185185185185</v>
      </c>
    </row>
    <row r="6" spans="1:15" x14ac:dyDescent="0.25">
      <c r="A6" s="34">
        <v>4</v>
      </c>
      <c r="B6" s="10" t="s">
        <v>223</v>
      </c>
      <c r="C6" s="20" t="s">
        <v>224</v>
      </c>
      <c r="D6" s="29">
        <v>221</v>
      </c>
      <c r="E6" s="25">
        <v>180</v>
      </c>
      <c r="F6" s="25">
        <v>180</v>
      </c>
      <c r="G6" s="25">
        <v>180</v>
      </c>
      <c r="H6" s="25">
        <v>180</v>
      </c>
      <c r="I6" s="25">
        <v>180</v>
      </c>
      <c r="J6" s="25">
        <v>180</v>
      </c>
      <c r="K6" s="9">
        <f t="shared" si="0"/>
        <v>1301</v>
      </c>
      <c r="L6" s="34"/>
      <c r="M6" s="62"/>
      <c r="N6" s="72">
        <f t="shared" si="1"/>
        <v>1301</v>
      </c>
      <c r="O6" s="42">
        <f t="shared" si="2"/>
        <v>963.7037037037037</v>
      </c>
    </row>
    <row r="7" spans="1:15" x14ac:dyDescent="0.25">
      <c r="A7" s="34">
        <v>5</v>
      </c>
      <c r="B7" s="10" t="s">
        <v>102</v>
      </c>
      <c r="C7" s="20" t="s">
        <v>195</v>
      </c>
      <c r="D7" s="29">
        <v>218</v>
      </c>
      <c r="E7" s="25">
        <v>180</v>
      </c>
      <c r="F7" s="25">
        <v>180</v>
      </c>
      <c r="G7" s="25">
        <v>180</v>
      </c>
      <c r="H7" s="25">
        <v>180</v>
      </c>
      <c r="I7" s="25">
        <v>180</v>
      </c>
      <c r="J7" s="30">
        <v>180</v>
      </c>
      <c r="K7" s="37">
        <f t="shared" si="0"/>
        <v>1298</v>
      </c>
      <c r="L7" s="20"/>
      <c r="M7" s="62"/>
      <c r="N7" s="72">
        <f t="shared" si="1"/>
        <v>1298</v>
      </c>
      <c r="O7" s="42">
        <f t="shared" si="2"/>
        <v>961.48148148148152</v>
      </c>
    </row>
    <row r="8" spans="1:15" x14ac:dyDescent="0.25">
      <c r="A8" s="34">
        <v>6</v>
      </c>
      <c r="B8" s="7" t="s">
        <v>193</v>
      </c>
      <c r="C8" s="20" t="s">
        <v>194</v>
      </c>
      <c r="D8" s="29">
        <v>240</v>
      </c>
      <c r="E8" s="25">
        <v>133</v>
      </c>
      <c r="F8" s="25">
        <v>180</v>
      </c>
      <c r="G8" s="25">
        <v>180</v>
      </c>
      <c r="H8" s="25">
        <v>180</v>
      </c>
      <c r="I8" s="25">
        <v>180</v>
      </c>
      <c r="J8" s="30">
        <v>180</v>
      </c>
      <c r="K8" s="37">
        <f t="shared" si="0"/>
        <v>1273</v>
      </c>
      <c r="L8" s="20"/>
      <c r="M8" s="62"/>
      <c r="N8" s="72">
        <f t="shared" si="1"/>
        <v>1273</v>
      </c>
      <c r="O8" s="42">
        <f t="shared" si="2"/>
        <v>942.96296296296293</v>
      </c>
    </row>
    <row r="9" spans="1:15" x14ac:dyDescent="0.25">
      <c r="A9" s="34">
        <v>7</v>
      </c>
      <c r="B9" s="10" t="s">
        <v>197</v>
      </c>
      <c r="C9" s="20" t="s">
        <v>198</v>
      </c>
      <c r="D9" s="29">
        <v>240</v>
      </c>
      <c r="E9" s="25">
        <v>180</v>
      </c>
      <c r="F9" s="25">
        <v>60</v>
      </c>
      <c r="G9" s="25">
        <v>180</v>
      </c>
      <c r="H9" s="25">
        <v>180</v>
      </c>
      <c r="I9" s="25">
        <v>180</v>
      </c>
      <c r="J9" s="30">
        <v>180</v>
      </c>
      <c r="K9" s="9">
        <f t="shared" si="0"/>
        <v>1200</v>
      </c>
      <c r="L9" s="34"/>
      <c r="M9" s="62"/>
      <c r="N9" s="72">
        <f t="shared" si="1"/>
        <v>1200</v>
      </c>
      <c r="O9" s="42">
        <f t="shared" si="2"/>
        <v>888.88888888888891</v>
      </c>
    </row>
    <row r="10" spans="1:15" x14ac:dyDescent="0.25">
      <c r="A10" s="34">
        <v>8</v>
      </c>
      <c r="B10" s="10" t="s">
        <v>227</v>
      </c>
      <c r="C10" s="20" t="s">
        <v>228</v>
      </c>
      <c r="D10" s="29">
        <v>158</v>
      </c>
      <c r="E10" s="25">
        <v>180</v>
      </c>
      <c r="F10" s="25">
        <v>180</v>
      </c>
      <c r="G10" s="25">
        <v>84</v>
      </c>
      <c r="H10" s="25">
        <v>180</v>
      </c>
      <c r="I10" s="25">
        <v>180</v>
      </c>
      <c r="J10" s="30">
        <v>180</v>
      </c>
      <c r="K10" s="9">
        <f t="shared" si="0"/>
        <v>1142</v>
      </c>
      <c r="L10" s="34"/>
      <c r="M10" s="62"/>
      <c r="N10" s="72">
        <f t="shared" si="1"/>
        <v>1142</v>
      </c>
      <c r="O10" s="42">
        <f t="shared" si="2"/>
        <v>845.92592592592598</v>
      </c>
    </row>
    <row r="11" spans="1:15" x14ac:dyDescent="0.25">
      <c r="A11" s="34">
        <v>9</v>
      </c>
      <c r="B11" s="10" t="s">
        <v>103</v>
      </c>
      <c r="C11" s="20" t="s">
        <v>207</v>
      </c>
      <c r="D11" s="29">
        <v>212</v>
      </c>
      <c r="E11" s="25">
        <v>180</v>
      </c>
      <c r="F11" s="25">
        <v>180</v>
      </c>
      <c r="G11" s="25">
        <v>28</v>
      </c>
      <c r="H11" s="25">
        <v>180</v>
      </c>
      <c r="I11" s="25">
        <v>180</v>
      </c>
      <c r="J11" s="30">
        <v>180</v>
      </c>
      <c r="K11" s="9">
        <f t="shared" si="0"/>
        <v>1140</v>
      </c>
      <c r="L11" s="34"/>
      <c r="M11" s="62"/>
      <c r="N11" s="72">
        <f t="shared" si="1"/>
        <v>1140</v>
      </c>
      <c r="O11" s="42">
        <f t="shared" si="2"/>
        <v>844.44444444444446</v>
      </c>
    </row>
    <row r="12" spans="1:15" x14ac:dyDescent="0.25">
      <c r="A12" s="34">
        <v>10</v>
      </c>
      <c r="B12" s="7" t="s">
        <v>189</v>
      </c>
      <c r="C12" s="20" t="s">
        <v>190</v>
      </c>
      <c r="D12" s="29">
        <v>187</v>
      </c>
      <c r="E12" s="25">
        <v>180</v>
      </c>
      <c r="F12" s="25">
        <v>180</v>
      </c>
      <c r="G12" s="25">
        <v>180</v>
      </c>
      <c r="H12" s="25">
        <v>180</v>
      </c>
      <c r="I12" s="25">
        <v>43</v>
      </c>
      <c r="J12" s="30">
        <v>180</v>
      </c>
      <c r="K12" s="37">
        <f t="shared" si="0"/>
        <v>1130</v>
      </c>
      <c r="L12" s="34"/>
      <c r="M12" s="62"/>
      <c r="N12" s="72">
        <f t="shared" si="1"/>
        <v>1130</v>
      </c>
      <c r="O12" s="42">
        <f t="shared" si="2"/>
        <v>837.03703703703707</v>
      </c>
    </row>
    <row r="13" spans="1:15" x14ac:dyDescent="0.25">
      <c r="A13" s="34">
        <v>11</v>
      </c>
      <c r="B13" s="10" t="s">
        <v>104</v>
      </c>
      <c r="C13" s="20" t="s">
        <v>196</v>
      </c>
      <c r="D13" s="29">
        <v>240</v>
      </c>
      <c r="E13" s="25">
        <v>118</v>
      </c>
      <c r="F13" s="25">
        <v>180</v>
      </c>
      <c r="G13" s="25">
        <v>180</v>
      </c>
      <c r="H13" s="25">
        <v>180</v>
      </c>
      <c r="I13" s="25">
        <v>180</v>
      </c>
      <c r="J13" s="30">
        <v>45</v>
      </c>
      <c r="K13" s="9">
        <f t="shared" si="0"/>
        <v>1123</v>
      </c>
      <c r="L13" s="34"/>
      <c r="M13" s="62"/>
      <c r="N13" s="72">
        <f t="shared" si="1"/>
        <v>1123</v>
      </c>
      <c r="O13" s="42">
        <f t="shared" si="2"/>
        <v>831.85185185185185</v>
      </c>
    </row>
    <row r="14" spans="1:15" x14ac:dyDescent="0.25">
      <c r="A14" s="34">
        <v>12</v>
      </c>
      <c r="B14" s="10" t="s">
        <v>191</v>
      </c>
      <c r="C14" s="20" t="s">
        <v>192</v>
      </c>
      <c r="D14" s="29">
        <v>240</v>
      </c>
      <c r="E14" s="25">
        <v>180</v>
      </c>
      <c r="F14" s="25">
        <v>118</v>
      </c>
      <c r="G14" s="25">
        <v>180</v>
      </c>
      <c r="H14" s="25">
        <v>180</v>
      </c>
      <c r="I14" s="25">
        <v>180</v>
      </c>
      <c r="J14" s="30">
        <v>41</v>
      </c>
      <c r="K14" s="37">
        <f t="shared" si="0"/>
        <v>1119</v>
      </c>
      <c r="L14" s="34"/>
      <c r="M14" s="62"/>
      <c r="N14" s="72">
        <f t="shared" si="1"/>
        <v>1119</v>
      </c>
      <c r="O14" s="42">
        <f t="shared" si="2"/>
        <v>828.88888888888891</v>
      </c>
    </row>
    <row r="15" spans="1:15" x14ac:dyDescent="0.25">
      <c r="A15" s="34">
        <v>13</v>
      </c>
      <c r="B15" s="10" t="s">
        <v>106</v>
      </c>
      <c r="C15" s="20" t="s">
        <v>206</v>
      </c>
      <c r="D15" s="29">
        <v>109</v>
      </c>
      <c r="E15" s="25">
        <v>101</v>
      </c>
      <c r="F15" s="25">
        <v>180</v>
      </c>
      <c r="G15" s="25">
        <v>180</v>
      </c>
      <c r="H15" s="25">
        <v>180</v>
      </c>
      <c r="I15" s="25">
        <v>180</v>
      </c>
      <c r="J15" s="30">
        <v>180</v>
      </c>
      <c r="K15" s="37">
        <f t="shared" si="0"/>
        <v>1110</v>
      </c>
      <c r="L15" s="34"/>
      <c r="M15" s="62"/>
      <c r="N15" s="72">
        <f t="shared" si="1"/>
        <v>1110</v>
      </c>
      <c r="O15" s="42">
        <f t="shared" si="2"/>
        <v>822.22222222222217</v>
      </c>
    </row>
    <row r="16" spans="1:15" x14ac:dyDescent="0.25">
      <c r="A16" s="34">
        <v>14</v>
      </c>
      <c r="B16" s="10" t="s">
        <v>50</v>
      </c>
      <c r="C16" s="20" t="s">
        <v>203</v>
      </c>
      <c r="D16" s="29">
        <v>240</v>
      </c>
      <c r="E16" s="25">
        <v>180</v>
      </c>
      <c r="F16" s="25">
        <v>180</v>
      </c>
      <c r="G16" s="25">
        <v>137</v>
      </c>
      <c r="H16" s="25">
        <v>122</v>
      </c>
      <c r="I16" s="25">
        <v>0</v>
      </c>
      <c r="J16" s="30" t="s">
        <v>85</v>
      </c>
      <c r="K16" s="9">
        <f t="shared" si="0"/>
        <v>859</v>
      </c>
      <c r="L16" s="34"/>
      <c r="M16" s="62"/>
      <c r="N16" s="72">
        <f t="shared" si="1"/>
        <v>859</v>
      </c>
      <c r="O16" s="42">
        <f t="shared" si="2"/>
        <v>636.2962962962963</v>
      </c>
    </row>
    <row r="17" spans="1:15" x14ac:dyDescent="0.25">
      <c r="A17" s="34">
        <v>15</v>
      </c>
      <c r="B17" s="10" t="s">
        <v>201</v>
      </c>
      <c r="C17" s="20" t="s">
        <v>202</v>
      </c>
      <c r="D17" s="29">
        <v>205</v>
      </c>
      <c r="E17" s="25">
        <v>163</v>
      </c>
      <c r="F17" s="25">
        <v>177</v>
      </c>
      <c r="G17" s="25">
        <v>137</v>
      </c>
      <c r="H17" s="25">
        <v>123</v>
      </c>
      <c r="I17" s="25" t="s">
        <v>85</v>
      </c>
      <c r="J17" s="30" t="s">
        <v>85</v>
      </c>
      <c r="K17" s="9">
        <f t="shared" si="0"/>
        <v>805</v>
      </c>
      <c r="L17" s="34"/>
      <c r="M17" s="62"/>
      <c r="N17" s="72">
        <f t="shared" si="1"/>
        <v>805</v>
      </c>
      <c r="O17" s="42">
        <f t="shared" si="2"/>
        <v>596.2962962962963</v>
      </c>
    </row>
    <row r="18" spans="1:15" x14ac:dyDescent="0.25">
      <c r="A18" s="34">
        <v>16</v>
      </c>
      <c r="B18" s="10" t="s">
        <v>225</v>
      </c>
      <c r="C18" s="20" t="s">
        <v>226</v>
      </c>
      <c r="D18" s="29">
        <v>148</v>
      </c>
      <c r="E18" s="25">
        <v>55</v>
      </c>
      <c r="F18" s="25">
        <v>180</v>
      </c>
      <c r="G18" s="25">
        <v>47</v>
      </c>
      <c r="H18" s="25">
        <v>180</v>
      </c>
      <c r="I18" s="25" t="s">
        <v>85</v>
      </c>
      <c r="J18" s="30" t="s">
        <v>85</v>
      </c>
      <c r="K18" s="9">
        <f t="shared" si="0"/>
        <v>610</v>
      </c>
      <c r="L18" s="34"/>
      <c r="M18" s="62"/>
      <c r="N18" s="72">
        <f t="shared" si="1"/>
        <v>610</v>
      </c>
      <c r="O18" s="42">
        <f t="shared" si="2"/>
        <v>451.85185185185185</v>
      </c>
    </row>
    <row r="19" spans="1:15" x14ac:dyDescent="0.25">
      <c r="A19" s="34">
        <v>17</v>
      </c>
      <c r="B19" s="10" t="s">
        <v>187</v>
      </c>
      <c r="C19" s="20" t="s">
        <v>188</v>
      </c>
      <c r="D19" s="29">
        <v>240</v>
      </c>
      <c r="E19" s="25">
        <v>180</v>
      </c>
      <c r="F19" s="25">
        <v>107</v>
      </c>
      <c r="G19" s="25">
        <v>29</v>
      </c>
      <c r="H19" s="25" t="s">
        <v>85</v>
      </c>
      <c r="I19" s="25" t="s">
        <v>85</v>
      </c>
      <c r="J19" s="30" t="s">
        <v>85</v>
      </c>
      <c r="K19" s="9">
        <f t="shared" si="0"/>
        <v>556</v>
      </c>
      <c r="L19" s="34"/>
      <c r="M19" s="62"/>
      <c r="N19" s="72">
        <f t="shared" si="1"/>
        <v>556</v>
      </c>
      <c r="O19" s="42">
        <f t="shared" si="2"/>
        <v>411.85185185185185</v>
      </c>
    </row>
    <row r="20" spans="1:15" ht="15.75" thickBot="1" x14ac:dyDescent="0.3">
      <c r="A20" s="34">
        <v>18</v>
      </c>
      <c r="B20" s="10" t="s">
        <v>204</v>
      </c>
      <c r="C20" s="20" t="s">
        <v>205</v>
      </c>
      <c r="D20" s="29">
        <v>0</v>
      </c>
      <c r="E20" s="25">
        <v>98</v>
      </c>
      <c r="F20" s="25">
        <v>96</v>
      </c>
      <c r="G20" s="25">
        <v>180</v>
      </c>
      <c r="H20" s="25">
        <v>178</v>
      </c>
      <c r="I20" s="25" t="s">
        <v>85</v>
      </c>
      <c r="J20" s="30" t="s">
        <v>85</v>
      </c>
      <c r="K20" s="9">
        <f t="shared" si="0"/>
        <v>552</v>
      </c>
      <c r="L20" s="20"/>
      <c r="M20" s="62"/>
      <c r="N20" s="72">
        <f t="shared" si="1"/>
        <v>552</v>
      </c>
      <c r="O20" s="42">
        <f t="shared" si="2"/>
        <v>408.88888888888891</v>
      </c>
    </row>
    <row r="21" spans="1:15" ht="15.75" thickBot="1" x14ac:dyDescent="0.3">
      <c r="A21" s="130" t="s">
        <v>176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2"/>
    </row>
    <row r="22" spans="1:15" ht="15.75" thickBot="1" x14ac:dyDescent="0.3"/>
    <row r="23" spans="1:15" ht="15.75" thickBot="1" x14ac:dyDescent="0.3">
      <c r="A23" s="133" t="s">
        <v>234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9"/>
    </row>
    <row r="24" spans="1:15" ht="15.75" thickBot="1" x14ac:dyDescent="0.3">
      <c r="A24" s="1" t="s">
        <v>1</v>
      </c>
      <c r="B24" s="2" t="s">
        <v>2</v>
      </c>
      <c r="C24" s="14" t="s">
        <v>3</v>
      </c>
      <c r="D24" s="18">
        <v>1</v>
      </c>
      <c r="E24" s="17">
        <v>2</v>
      </c>
      <c r="F24" s="17">
        <v>3</v>
      </c>
      <c r="G24" s="17">
        <v>4</v>
      </c>
      <c r="H24" s="17">
        <v>5</v>
      </c>
      <c r="I24" s="17">
        <v>6</v>
      </c>
      <c r="J24" s="19">
        <v>7</v>
      </c>
      <c r="K24" s="14" t="s">
        <v>4</v>
      </c>
      <c r="L24" s="14" t="s">
        <v>5</v>
      </c>
      <c r="M24" s="14" t="s">
        <v>167</v>
      </c>
      <c r="N24" s="38" t="s">
        <v>62</v>
      </c>
      <c r="O24" s="38" t="s">
        <v>63</v>
      </c>
    </row>
    <row r="25" spans="1:15" x14ac:dyDescent="0.25">
      <c r="A25" s="26">
        <v>1</v>
      </c>
      <c r="B25" s="3" t="s">
        <v>68</v>
      </c>
      <c r="C25" s="79" t="s">
        <v>216</v>
      </c>
      <c r="D25" s="26">
        <v>156</v>
      </c>
      <c r="E25" s="27">
        <v>180</v>
      </c>
      <c r="F25" s="27">
        <v>231</v>
      </c>
      <c r="G25" s="27">
        <v>180</v>
      </c>
      <c r="H25" s="27">
        <v>180</v>
      </c>
      <c r="I25" s="27">
        <v>180</v>
      </c>
      <c r="J25" s="28">
        <v>88</v>
      </c>
      <c r="K25" s="87">
        <f t="shared" ref="K25:K31" si="3">SUM(D25:J25)</f>
        <v>1195</v>
      </c>
      <c r="L25" s="33"/>
      <c r="M25" s="20"/>
      <c r="N25" s="72">
        <f>K25+(M25*30/311)</f>
        <v>1195</v>
      </c>
      <c r="O25" s="43">
        <f>N25*1000/$N$25</f>
        <v>1000</v>
      </c>
    </row>
    <row r="26" spans="1:15" x14ac:dyDescent="0.25">
      <c r="A26" s="29">
        <v>2</v>
      </c>
      <c r="B26" s="10" t="s">
        <v>80</v>
      </c>
      <c r="C26" s="78" t="s">
        <v>217</v>
      </c>
      <c r="D26" s="29">
        <v>229</v>
      </c>
      <c r="E26" s="25">
        <v>161</v>
      </c>
      <c r="F26" s="25">
        <v>169</v>
      </c>
      <c r="G26" s="25">
        <v>180</v>
      </c>
      <c r="H26" s="25">
        <v>180</v>
      </c>
      <c r="I26" s="25">
        <v>180</v>
      </c>
      <c r="J26" s="30">
        <v>94</v>
      </c>
      <c r="K26" s="88">
        <f t="shared" si="3"/>
        <v>1193</v>
      </c>
      <c r="L26" s="34"/>
      <c r="M26" s="20"/>
      <c r="N26" s="72">
        <f>K26+(L26*30/311)</f>
        <v>1193</v>
      </c>
      <c r="O26" s="42">
        <f>N26*1000/$N$25</f>
        <v>998.32635983263594</v>
      </c>
    </row>
    <row r="27" spans="1:15" x14ac:dyDescent="0.25">
      <c r="A27" s="29">
        <v>3</v>
      </c>
      <c r="B27" s="10" t="s">
        <v>72</v>
      </c>
      <c r="C27" s="78" t="s">
        <v>215</v>
      </c>
      <c r="D27" s="29">
        <v>199</v>
      </c>
      <c r="E27" s="25">
        <v>180</v>
      </c>
      <c r="F27" s="25">
        <v>160</v>
      </c>
      <c r="G27" s="25">
        <v>180</v>
      </c>
      <c r="H27" s="25">
        <v>180</v>
      </c>
      <c r="I27" s="25">
        <v>123</v>
      </c>
      <c r="J27" s="30">
        <v>170</v>
      </c>
      <c r="K27" s="9">
        <f t="shared" si="3"/>
        <v>1192</v>
      </c>
      <c r="L27" s="34"/>
      <c r="M27" s="20"/>
      <c r="N27" s="72">
        <f>K27+(L27*30/311)</f>
        <v>1192</v>
      </c>
      <c r="O27" s="42">
        <f t="shared" ref="O27:O31" si="4">N27*1000/$N$25</f>
        <v>997.48953974895403</v>
      </c>
    </row>
    <row r="28" spans="1:15" x14ac:dyDescent="0.25">
      <c r="A28" s="29">
        <v>4</v>
      </c>
      <c r="B28" s="10" t="s">
        <v>76</v>
      </c>
      <c r="C28" s="78" t="s">
        <v>214</v>
      </c>
      <c r="D28" s="29">
        <v>224</v>
      </c>
      <c r="E28" s="25">
        <v>180</v>
      </c>
      <c r="F28" s="25">
        <v>220</v>
      </c>
      <c r="G28" s="25">
        <v>92</v>
      </c>
      <c r="H28" s="25">
        <v>152</v>
      </c>
      <c r="I28" s="25">
        <v>137</v>
      </c>
      <c r="J28" s="30">
        <v>154</v>
      </c>
      <c r="K28" s="12">
        <f t="shared" si="3"/>
        <v>1159</v>
      </c>
      <c r="L28" s="20"/>
      <c r="M28" s="20"/>
      <c r="N28" s="12">
        <f t="shared" ref="N28:N31" si="5">K28</f>
        <v>1159</v>
      </c>
      <c r="O28" s="42">
        <f t="shared" si="4"/>
        <v>969.87447698744768</v>
      </c>
    </row>
    <row r="29" spans="1:15" x14ac:dyDescent="0.25">
      <c r="A29" s="29">
        <v>5</v>
      </c>
      <c r="B29" s="7" t="s">
        <v>212</v>
      </c>
      <c r="C29" s="78" t="s">
        <v>213</v>
      </c>
      <c r="D29" s="29">
        <v>217</v>
      </c>
      <c r="E29" s="25">
        <v>180</v>
      </c>
      <c r="F29" s="25">
        <v>143</v>
      </c>
      <c r="G29" s="25">
        <v>180</v>
      </c>
      <c r="H29" s="25">
        <v>180</v>
      </c>
      <c r="I29" s="25">
        <v>90</v>
      </c>
      <c r="J29" s="30">
        <v>164</v>
      </c>
      <c r="K29" s="12">
        <f t="shared" si="3"/>
        <v>1154</v>
      </c>
      <c r="L29" s="20"/>
      <c r="M29" s="20"/>
      <c r="N29" s="12">
        <f t="shared" si="5"/>
        <v>1154</v>
      </c>
      <c r="O29" s="42">
        <f t="shared" si="4"/>
        <v>965.69037656903765</v>
      </c>
    </row>
    <row r="30" spans="1:15" x14ac:dyDescent="0.25">
      <c r="A30" s="29">
        <v>6</v>
      </c>
      <c r="B30" s="10" t="s">
        <v>135</v>
      </c>
      <c r="C30" s="78" t="s">
        <v>211</v>
      </c>
      <c r="D30" s="29">
        <v>240</v>
      </c>
      <c r="E30" s="25">
        <v>166</v>
      </c>
      <c r="F30" s="25">
        <v>79</v>
      </c>
      <c r="G30" s="25">
        <v>81</v>
      </c>
      <c r="H30" s="25" t="s">
        <v>85</v>
      </c>
      <c r="I30" s="25" t="s">
        <v>85</v>
      </c>
      <c r="J30" s="30" t="s">
        <v>85</v>
      </c>
      <c r="K30" s="12">
        <f t="shared" si="3"/>
        <v>566</v>
      </c>
      <c r="L30" s="20"/>
      <c r="M30" s="20"/>
      <c r="N30" s="12">
        <f t="shared" si="5"/>
        <v>566</v>
      </c>
      <c r="O30" s="42">
        <f t="shared" si="4"/>
        <v>473.64016736401675</v>
      </c>
    </row>
    <row r="31" spans="1:15" ht="15.75" thickBot="1" x14ac:dyDescent="0.3">
      <c r="A31" s="29">
        <v>7</v>
      </c>
      <c r="B31" s="10" t="s">
        <v>74</v>
      </c>
      <c r="C31" s="78" t="s">
        <v>210</v>
      </c>
      <c r="D31" s="29">
        <v>22</v>
      </c>
      <c r="E31" s="25" t="s">
        <v>85</v>
      </c>
      <c r="F31" s="25" t="s">
        <v>85</v>
      </c>
      <c r="G31" s="25" t="s">
        <v>85</v>
      </c>
      <c r="H31" s="25" t="s">
        <v>85</v>
      </c>
      <c r="I31" s="25" t="s">
        <v>85</v>
      </c>
      <c r="J31" s="30" t="s">
        <v>85</v>
      </c>
      <c r="K31" s="9">
        <f t="shared" si="3"/>
        <v>22</v>
      </c>
      <c r="L31" s="20"/>
      <c r="M31" s="20"/>
      <c r="N31" s="12">
        <f t="shared" si="5"/>
        <v>22</v>
      </c>
      <c r="O31" s="42">
        <f t="shared" si="4"/>
        <v>18.410041841004183</v>
      </c>
    </row>
    <row r="32" spans="1:15" ht="15.75" thickBot="1" x14ac:dyDescent="0.3">
      <c r="A32" s="130" t="s">
        <v>237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2"/>
    </row>
    <row r="33" spans="1:15" ht="15.75" thickBot="1" x14ac:dyDescent="0.3"/>
    <row r="34" spans="1:15" ht="15.75" thickBot="1" x14ac:dyDescent="0.3">
      <c r="A34" s="133" t="s">
        <v>235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9"/>
    </row>
    <row r="35" spans="1:15" ht="15.75" thickBot="1" x14ac:dyDescent="0.3">
      <c r="A35" s="1" t="s">
        <v>1</v>
      </c>
      <c r="B35" s="12" t="s">
        <v>2</v>
      </c>
      <c r="C35" s="14" t="s">
        <v>3</v>
      </c>
      <c r="D35" s="18">
        <v>1</v>
      </c>
      <c r="E35" s="17">
        <v>2</v>
      </c>
      <c r="F35" s="17">
        <v>3</v>
      </c>
      <c r="G35" s="17">
        <v>4</v>
      </c>
      <c r="H35" s="17">
        <v>5</v>
      </c>
      <c r="I35" s="17">
        <v>6</v>
      </c>
      <c r="J35" s="19">
        <v>7</v>
      </c>
      <c r="K35" s="14" t="s">
        <v>4</v>
      </c>
      <c r="L35" s="14" t="s">
        <v>5</v>
      </c>
      <c r="M35" s="14" t="s">
        <v>167</v>
      </c>
      <c r="N35" s="38" t="s">
        <v>62</v>
      </c>
      <c r="O35" s="38" t="s">
        <v>63</v>
      </c>
    </row>
    <row r="36" spans="1:15" x14ac:dyDescent="0.25">
      <c r="A36" s="33">
        <v>1</v>
      </c>
      <c r="B36" s="6" t="s">
        <v>89</v>
      </c>
      <c r="C36" s="79" t="s">
        <v>220</v>
      </c>
      <c r="D36" s="26">
        <v>240</v>
      </c>
      <c r="E36" s="27">
        <v>180</v>
      </c>
      <c r="F36" s="27">
        <v>180</v>
      </c>
      <c r="G36" s="27">
        <v>180</v>
      </c>
      <c r="H36" s="27">
        <v>36</v>
      </c>
      <c r="I36" s="27" t="s">
        <v>85</v>
      </c>
      <c r="J36" s="28" t="s">
        <v>85</v>
      </c>
      <c r="K36" s="20">
        <f>SUM(D36:J36)</f>
        <v>816</v>
      </c>
      <c r="L36" s="15"/>
      <c r="M36" s="20"/>
      <c r="N36" s="12">
        <f t="shared" ref="N36:N39" si="6">K36</f>
        <v>816</v>
      </c>
      <c r="O36" s="43">
        <f>N36*1000/$N$36</f>
        <v>1000</v>
      </c>
    </row>
    <row r="37" spans="1:15" x14ac:dyDescent="0.25">
      <c r="A37" s="34">
        <v>2</v>
      </c>
      <c r="B37" s="71" t="s">
        <v>91</v>
      </c>
      <c r="C37" s="78" t="s">
        <v>221</v>
      </c>
      <c r="D37" s="29">
        <v>184</v>
      </c>
      <c r="E37" s="25">
        <v>180</v>
      </c>
      <c r="F37" s="25">
        <v>180</v>
      </c>
      <c r="G37" s="25">
        <v>148</v>
      </c>
      <c r="H37" s="25">
        <v>0</v>
      </c>
      <c r="I37" s="25">
        <v>14</v>
      </c>
      <c r="J37" s="30">
        <v>18</v>
      </c>
      <c r="K37" s="20">
        <f>SUM(D37:J37)</f>
        <v>724</v>
      </c>
      <c r="L37" s="20"/>
      <c r="M37" s="20"/>
      <c r="N37" s="12">
        <f t="shared" si="6"/>
        <v>724</v>
      </c>
      <c r="O37" s="42">
        <f t="shared" ref="O37:O39" si="7">N37*1000/$N$36</f>
        <v>887.25490196078431</v>
      </c>
    </row>
    <row r="38" spans="1:15" x14ac:dyDescent="0.25">
      <c r="A38" s="34">
        <v>3</v>
      </c>
      <c r="B38" s="7" t="s">
        <v>88</v>
      </c>
      <c r="C38" s="78" t="s">
        <v>222</v>
      </c>
      <c r="D38" s="29">
        <v>188</v>
      </c>
      <c r="E38" s="25">
        <v>143</v>
      </c>
      <c r="F38" s="25">
        <v>180</v>
      </c>
      <c r="G38" s="25">
        <v>115</v>
      </c>
      <c r="H38" s="25">
        <v>31</v>
      </c>
      <c r="I38" s="25">
        <v>36</v>
      </c>
      <c r="J38" s="30" t="s">
        <v>85</v>
      </c>
      <c r="K38" s="20">
        <f>SUM(D38:J38)</f>
        <v>693</v>
      </c>
      <c r="L38" s="20"/>
      <c r="M38" s="20"/>
      <c r="N38" s="12">
        <f t="shared" si="6"/>
        <v>693</v>
      </c>
      <c r="O38" s="42">
        <f t="shared" si="7"/>
        <v>849.26470588235293</v>
      </c>
    </row>
    <row r="39" spans="1:15" ht="15.75" thickBot="1" x14ac:dyDescent="0.3">
      <c r="A39" s="35">
        <v>4</v>
      </c>
      <c r="B39" s="13" t="s">
        <v>90</v>
      </c>
      <c r="C39" s="78" t="s">
        <v>219</v>
      </c>
      <c r="D39" s="29">
        <v>0</v>
      </c>
      <c r="E39" s="25">
        <v>180</v>
      </c>
      <c r="F39" s="25">
        <v>180</v>
      </c>
      <c r="G39" s="25">
        <v>180</v>
      </c>
      <c r="H39" s="25" t="s">
        <v>85</v>
      </c>
      <c r="I39" s="25" t="s">
        <v>85</v>
      </c>
      <c r="J39" s="30" t="s">
        <v>85</v>
      </c>
      <c r="K39" s="20">
        <f>SUM(D39:J39)</f>
        <v>540</v>
      </c>
      <c r="L39" s="20"/>
      <c r="M39" s="20"/>
      <c r="N39" s="12">
        <f t="shared" si="6"/>
        <v>540</v>
      </c>
      <c r="O39" s="42">
        <f t="shared" si="7"/>
        <v>661.76470588235293</v>
      </c>
    </row>
    <row r="40" spans="1:15" ht="15.75" thickBot="1" x14ac:dyDescent="0.3">
      <c r="A40" s="130" t="s">
        <v>236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2"/>
    </row>
  </sheetData>
  <sortState ref="B36:K39">
    <sortCondition descending="1" ref="K35"/>
  </sortState>
  <mergeCells count="6">
    <mergeCell ref="A40:O40"/>
    <mergeCell ref="A1:O1"/>
    <mergeCell ref="A21:O21"/>
    <mergeCell ref="A23:O23"/>
    <mergeCell ref="A32:O32"/>
    <mergeCell ref="A34:O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sqref="A1:Q1"/>
    </sheetView>
  </sheetViews>
  <sheetFormatPr baseColWidth="10" defaultRowHeight="15" x14ac:dyDescent="0.25"/>
  <cols>
    <col min="1" max="1" width="5.140625" bestFit="1" customWidth="1"/>
    <col min="2" max="2" width="35.42578125" bestFit="1" customWidth="1"/>
    <col min="3" max="3" width="14.5703125" style="45" customWidth="1"/>
    <col min="12" max="15" width="11.42578125" style="45"/>
    <col min="16" max="16" width="16.42578125" bestFit="1" customWidth="1"/>
  </cols>
  <sheetData>
    <row r="1" spans="1:17" ht="15.75" thickBot="1" x14ac:dyDescent="0.3">
      <c r="A1" s="133" t="s">
        <v>155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2"/>
    </row>
    <row r="2" spans="1:17" ht="15.75" thickBot="1" x14ac:dyDescent="0.3">
      <c r="A2" s="1" t="s">
        <v>1</v>
      </c>
      <c r="B2" s="2" t="s">
        <v>2</v>
      </c>
      <c r="C2" s="14" t="s">
        <v>3</v>
      </c>
      <c r="D2" s="18">
        <v>1</v>
      </c>
      <c r="E2" s="17">
        <v>2</v>
      </c>
      <c r="F2" s="17">
        <v>3</v>
      </c>
      <c r="G2" s="17">
        <v>4</v>
      </c>
      <c r="H2" s="17">
        <v>5</v>
      </c>
      <c r="I2" s="17">
        <v>6</v>
      </c>
      <c r="J2" s="19">
        <v>7</v>
      </c>
      <c r="K2" s="14" t="s">
        <v>4</v>
      </c>
      <c r="L2" s="14" t="s">
        <v>5</v>
      </c>
      <c r="M2" s="14" t="s">
        <v>5</v>
      </c>
      <c r="N2" s="14" t="s">
        <v>5</v>
      </c>
      <c r="O2" s="14" t="s">
        <v>167</v>
      </c>
      <c r="P2" s="38" t="s">
        <v>62</v>
      </c>
      <c r="Q2" s="38" t="s">
        <v>63</v>
      </c>
    </row>
    <row r="3" spans="1:17" x14ac:dyDescent="0.25">
      <c r="A3" s="33">
        <v>1</v>
      </c>
      <c r="B3" s="10" t="s">
        <v>102</v>
      </c>
      <c r="C3" s="20" t="s">
        <v>162</v>
      </c>
      <c r="D3" s="26">
        <v>240</v>
      </c>
      <c r="E3" s="27">
        <v>180</v>
      </c>
      <c r="F3" s="27">
        <v>180</v>
      </c>
      <c r="G3" s="27">
        <v>180</v>
      </c>
      <c r="H3" s="27">
        <v>180</v>
      </c>
      <c r="I3" s="27">
        <v>180</v>
      </c>
      <c r="J3" s="28">
        <v>240</v>
      </c>
      <c r="K3" s="37">
        <f t="shared" ref="K3:K10" si="0">SUM(D3:J3)</f>
        <v>1380</v>
      </c>
      <c r="L3" s="15">
        <v>360</v>
      </c>
      <c r="M3" s="16">
        <v>480</v>
      </c>
      <c r="N3" s="16">
        <v>564</v>
      </c>
      <c r="O3" s="62">
        <v>30</v>
      </c>
      <c r="P3" s="72">
        <f>K3+O3</f>
        <v>1410</v>
      </c>
      <c r="Q3" s="43">
        <f>P3*1000/$P$3</f>
        <v>1000</v>
      </c>
    </row>
    <row r="4" spans="1:17" x14ac:dyDescent="0.25">
      <c r="A4" s="34">
        <v>2</v>
      </c>
      <c r="B4" s="7" t="s">
        <v>99</v>
      </c>
      <c r="C4" s="20" t="s">
        <v>161</v>
      </c>
      <c r="D4" s="29">
        <v>240</v>
      </c>
      <c r="E4" s="25">
        <v>180</v>
      </c>
      <c r="F4" s="25">
        <v>180</v>
      </c>
      <c r="G4" s="25">
        <v>180</v>
      </c>
      <c r="H4" s="25">
        <v>180</v>
      </c>
      <c r="I4" s="25">
        <v>180</v>
      </c>
      <c r="J4" s="30">
        <v>240</v>
      </c>
      <c r="K4" s="37">
        <f t="shared" si="0"/>
        <v>1380</v>
      </c>
      <c r="L4" s="20">
        <v>360</v>
      </c>
      <c r="M4" s="21">
        <v>480</v>
      </c>
      <c r="N4" s="21">
        <v>378</v>
      </c>
      <c r="O4" s="62">
        <f>(SUM(L4:N4))*30/SUM($L$3:$N$3)</f>
        <v>26.025641025641026</v>
      </c>
      <c r="P4" s="72">
        <f t="shared" ref="P4:P10" si="1">K4+O4</f>
        <v>1406.0256410256411</v>
      </c>
      <c r="Q4" s="42">
        <f t="shared" ref="Q4:Q10" si="2">P4*1000/$P$3</f>
        <v>997.18130569194398</v>
      </c>
    </row>
    <row r="5" spans="1:17" x14ac:dyDescent="0.25">
      <c r="A5" s="34">
        <v>3</v>
      </c>
      <c r="B5" s="10" t="s">
        <v>106</v>
      </c>
      <c r="C5" s="20" t="s">
        <v>165</v>
      </c>
      <c r="D5" s="29">
        <v>240</v>
      </c>
      <c r="E5" s="25">
        <v>180</v>
      </c>
      <c r="F5" s="25">
        <v>180</v>
      </c>
      <c r="G5" s="25">
        <v>180</v>
      </c>
      <c r="H5" s="25">
        <v>132</v>
      </c>
      <c r="I5" s="25">
        <v>180</v>
      </c>
      <c r="J5" s="25">
        <v>240</v>
      </c>
      <c r="K5" s="37">
        <f t="shared" si="0"/>
        <v>1332</v>
      </c>
      <c r="L5" s="20"/>
      <c r="M5" s="21"/>
      <c r="N5" s="21"/>
      <c r="O5" s="62"/>
      <c r="P5" s="72">
        <f t="shared" si="1"/>
        <v>1332</v>
      </c>
      <c r="Q5" s="42">
        <f t="shared" si="2"/>
        <v>944.68085106382978</v>
      </c>
    </row>
    <row r="6" spans="1:17" x14ac:dyDescent="0.25">
      <c r="A6" s="34">
        <v>4</v>
      </c>
      <c r="B6" s="10" t="s">
        <v>101</v>
      </c>
      <c r="C6" s="20" t="s">
        <v>160</v>
      </c>
      <c r="D6" s="29">
        <v>240</v>
      </c>
      <c r="E6" s="25">
        <v>180</v>
      </c>
      <c r="F6" s="25">
        <v>180</v>
      </c>
      <c r="G6" s="25">
        <v>180</v>
      </c>
      <c r="H6" s="25">
        <v>180</v>
      </c>
      <c r="I6" s="25">
        <v>180</v>
      </c>
      <c r="J6" s="25">
        <v>166</v>
      </c>
      <c r="K6" s="37">
        <f t="shared" si="0"/>
        <v>1306</v>
      </c>
      <c r="L6" s="34"/>
      <c r="M6" s="29"/>
      <c r="N6" s="21"/>
      <c r="O6" s="62"/>
      <c r="P6" s="72">
        <f t="shared" si="1"/>
        <v>1306</v>
      </c>
      <c r="Q6" s="42">
        <f t="shared" si="2"/>
        <v>926.24113475177307</v>
      </c>
    </row>
    <row r="7" spans="1:17" x14ac:dyDescent="0.25">
      <c r="A7" s="34">
        <v>5</v>
      </c>
      <c r="B7" s="7" t="s">
        <v>110</v>
      </c>
      <c r="C7" s="20" t="s">
        <v>164</v>
      </c>
      <c r="D7" s="29">
        <v>240</v>
      </c>
      <c r="E7" s="25">
        <v>180</v>
      </c>
      <c r="F7" s="25">
        <v>180</v>
      </c>
      <c r="G7" s="25">
        <v>137</v>
      </c>
      <c r="H7" s="25">
        <v>180</v>
      </c>
      <c r="I7" s="25">
        <v>92</v>
      </c>
      <c r="J7" s="30">
        <v>240</v>
      </c>
      <c r="K7" s="37">
        <f t="shared" si="0"/>
        <v>1249</v>
      </c>
      <c r="L7" s="20"/>
      <c r="M7" s="21"/>
      <c r="N7" s="21"/>
      <c r="O7" s="62"/>
      <c r="P7" s="72">
        <f t="shared" si="1"/>
        <v>1249</v>
      </c>
      <c r="Q7" s="42">
        <f t="shared" si="2"/>
        <v>885.81560283687941</v>
      </c>
    </row>
    <row r="8" spans="1:17" x14ac:dyDescent="0.25">
      <c r="A8" s="34">
        <v>6</v>
      </c>
      <c r="B8" s="10" t="s">
        <v>103</v>
      </c>
      <c r="C8" s="20" t="s">
        <v>163</v>
      </c>
      <c r="D8" s="29">
        <v>240</v>
      </c>
      <c r="E8" s="25">
        <v>180</v>
      </c>
      <c r="F8" s="25">
        <v>169</v>
      </c>
      <c r="G8" s="25">
        <v>180</v>
      </c>
      <c r="H8" s="25">
        <v>180</v>
      </c>
      <c r="I8" s="25">
        <v>3</v>
      </c>
      <c r="J8" s="30">
        <v>240</v>
      </c>
      <c r="K8" s="37">
        <f t="shared" si="0"/>
        <v>1192</v>
      </c>
      <c r="L8" s="20"/>
      <c r="M8" s="21"/>
      <c r="N8" s="21"/>
      <c r="O8" s="62"/>
      <c r="P8" s="72">
        <f t="shared" si="1"/>
        <v>1192</v>
      </c>
      <c r="Q8" s="42">
        <f t="shared" si="2"/>
        <v>845.39007092198585</v>
      </c>
    </row>
    <row r="9" spans="1:17" x14ac:dyDescent="0.25">
      <c r="A9" s="34">
        <v>7</v>
      </c>
      <c r="B9" s="10" t="s">
        <v>50</v>
      </c>
      <c r="C9" s="20" t="s">
        <v>159</v>
      </c>
      <c r="D9" s="29">
        <v>240</v>
      </c>
      <c r="E9" s="25">
        <v>180</v>
      </c>
      <c r="F9" s="25">
        <v>160</v>
      </c>
      <c r="G9" s="25">
        <v>167</v>
      </c>
      <c r="H9" s="25">
        <v>180</v>
      </c>
      <c r="I9" s="25">
        <v>180</v>
      </c>
      <c r="J9" s="30">
        <v>62</v>
      </c>
      <c r="K9" s="9">
        <f t="shared" si="0"/>
        <v>1169</v>
      </c>
      <c r="L9" s="34"/>
      <c r="M9" s="29"/>
      <c r="N9" s="21"/>
      <c r="O9" s="62"/>
      <c r="P9" s="72">
        <f t="shared" si="1"/>
        <v>1169</v>
      </c>
      <c r="Q9" s="42">
        <f t="shared" si="2"/>
        <v>829.07801418439715</v>
      </c>
    </row>
    <row r="10" spans="1:17" ht="15.75" thickBot="1" x14ac:dyDescent="0.3">
      <c r="A10" s="34">
        <v>8</v>
      </c>
      <c r="B10" s="10" t="s">
        <v>158</v>
      </c>
      <c r="C10" s="20" t="s">
        <v>166</v>
      </c>
      <c r="D10" s="29">
        <v>232</v>
      </c>
      <c r="E10" s="25">
        <v>148</v>
      </c>
      <c r="F10" s="25">
        <v>164</v>
      </c>
      <c r="G10" s="25">
        <v>101</v>
      </c>
      <c r="H10" s="25">
        <v>64</v>
      </c>
      <c r="I10" s="25">
        <v>68</v>
      </c>
      <c r="J10" s="30">
        <v>68</v>
      </c>
      <c r="K10" s="37">
        <f t="shared" si="0"/>
        <v>845</v>
      </c>
      <c r="L10" s="20"/>
      <c r="M10" s="21"/>
      <c r="N10" s="21"/>
      <c r="O10" s="62"/>
      <c r="P10" s="72">
        <f t="shared" si="1"/>
        <v>845</v>
      </c>
      <c r="Q10" s="42">
        <f t="shared" si="2"/>
        <v>599.29078014184392</v>
      </c>
    </row>
    <row r="11" spans="1:17" ht="15.75" thickBot="1" x14ac:dyDescent="0.3">
      <c r="A11" s="130" t="s">
        <v>176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2"/>
    </row>
    <row r="12" spans="1:17" ht="15.75" thickBot="1" x14ac:dyDescent="0.3"/>
    <row r="13" spans="1:17" ht="15.75" thickBot="1" x14ac:dyDescent="0.3">
      <c r="A13" s="133" t="s">
        <v>156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9"/>
    </row>
    <row r="14" spans="1:17" ht="15.75" thickBot="1" x14ac:dyDescent="0.3">
      <c r="A14" s="1" t="s">
        <v>1</v>
      </c>
      <c r="B14" s="2" t="s">
        <v>2</v>
      </c>
      <c r="C14" s="14" t="s">
        <v>3</v>
      </c>
      <c r="D14" s="18">
        <v>1</v>
      </c>
      <c r="E14" s="17">
        <v>2</v>
      </c>
      <c r="F14" s="17">
        <v>3</v>
      </c>
      <c r="G14" s="17">
        <v>4</v>
      </c>
      <c r="H14" s="17">
        <v>5</v>
      </c>
      <c r="I14" s="17">
        <v>6</v>
      </c>
      <c r="J14" s="19">
        <v>7</v>
      </c>
      <c r="K14" s="14" t="s">
        <v>4</v>
      </c>
      <c r="L14" s="14" t="s">
        <v>5</v>
      </c>
      <c r="M14" s="14" t="s">
        <v>5</v>
      </c>
      <c r="N14" s="14" t="s">
        <v>5</v>
      </c>
      <c r="O14" s="14" t="s">
        <v>167</v>
      </c>
      <c r="P14" s="38" t="s">
        <v>62</v>
      </c>
      <c r="Q14" s="38" t="s">
        <v>63</v>
      </c>
    </row>
    <row r="15" spans="1:17" x14ac:dyDescent="0.25">
      <c r="A15" s="26">
        <v>1</v>
      </c>
      <c r="B15" s="70" t="s">
        <v>80</v>
      </c>
      <c r="C15" s="79" t="s">
        <v>170</v>
      </c>
      <c r="D15" s="26">
        <v>240</v>
      </c>
      <c r="E15" s="27">
        <v>180</v>
      </c>
      <c r="F15" s="27">
        <v>180</v>
      </c>
      <c r="G15" s="27">
        <v>180</v>
      </c>
      <c r="H15" s="27">
        <v>180</v>
      </c>
      <c r="I15" s="27">
        <v>180</v>
      </c>
      <c r="J15" s="28">
        <v>240</v>
      </c>
      <c r="K15" s="5">
        <f t="shared" ref="K15:K19" si="3">SUM(D15:J15)</f>
        <v>1380</v>
      </c>
      <c r="L15" s="33"/>
      <c r="M15" s="33"/>
      <c r="N15" s="15"/>
      <c r="O15" s="20"/>
      <c r="P15" s="72">
        <f>K15+(O15*30/311)</f>
        <v>1380</v>
      </c>
      <c r="Q15" s="43">
        <f>P15*1000/$P$15</f>
        <v>1000</v>
      </c>
    </row>
    <row r="16" spans="1:17" x14ac:dyDescent="0.25">
      <c r="A16" s="29">
        <v>2</v>
      </c>
      <c r="B16" s="10" t="s">
        <v>68</v>
      </c>
      <c r="C16" s="78" t="s">
        <v>171</v>
      </c>
      <c r="D16" s="29">
        <v>240</v>
      </c>
      <c r="E16" s="25">
        <v>156</v>
      </c>
      <c r="F16" s="25">
        <v>180</v>
      </c>
      <c r="G16" s="25">
        <v>180</v>
      </c>
      <c r="H16" s="25">
        <v>180</v>
      </c>
      <c r="I16" s="25">
        <v>180</v>
      </c>
      <c r="J16" s="30">
        <v>240</v>
      </c>
      <c r="K16" s="55">
        <f t="shared" si="3"/>
        <v>1356</v>
      </c>
      <c r="L16" s="34"/>
      <c r="M16" s="34"/>
      <c r="N16" s="20"/>
      <c r="O16" s="20"/>
      <c r="P16" s="72">
        <f>K16+(L16*30/311)</f>
        <v>1356</v>
      </c>
      <c r="Q16" s="42">
        <f>P16*1000/$P$15</f>
        <v>982.60869565217388</v>
      </c>
    </row>
    <row r="17" spans="1:17" x14ac:dyDescent="0.25">
      <c r="A17" s="29">
        <v>3</v>
      </c>
      <c r="B17" s="7" t="s">
        <v>135</v>
      </c>
      <c r="C17" s="78" t="s">
        <v>180</v>
      </c>
      <c r="D17" s="29">
        <v>240</v>
      </c>
      <c r="E17" s="25">
        <v>180</v>
      </c>
      <c r="F17" s="25">
        <v>180</v>
      </c>
      <c r="G17" s="25">
        <v>180</v>
      </c>
      <c r="H17" s="25">
        <v>180</v>
      </c>
      <c r="I17" s="25">
        <v>180</v>
      </c>
      <c r="J17" s="30">
        <v>214</v>
      </c>
      <c r="K17" s="12">
        <f t="shared" si="3"/>
        <v>1354</v>
      </c>
      <c r="L17" s="34"/>
      <c r="M17" s="34"/>
      <c r="N17" s="20"/>
      <c r="O17" s="20"/>
      <c r="P17" s="72">
        <f>K17+(L17*30/311)</f>
        <v>1354</v>
      </c>
      <c r="Q17" s="42">
        <f>P17*1000/$P$15</f>
        <v>981.15942028985512</v>
      </c>
    </row>
    <row r="18" spans="1:17" x14ac:dyDescent="0.25">
      <c r="A18" s="29">
        <v>4</v>
      </c>
      <c r="B18" s="10" t="s">
        <v>70</v>
      </c>
      <c r="C18" s="78" t="s">
        <v>172</v>
      </c>
      <c r="D18" s="29">
        <v>240</v>
      </c>
      <c r="E18" s="25">
        <v>156</v>
      </c>
      <c r="F18" s="25">
        <v>180</v>
      </c>
      <c r="G18" s="25">
        <v>180</v>
      </c>
      <c r="H18" s="25">
        <v>165</v>
      </c>
      <c r="I18" s="25">
        <v>180</v>
      </c>
      <c r="J18" s="30">
        <v>240</v>
      </c>
      <c r="K18" s="9">
        <f t="shared" si="3"/>
        <v>1341</v>
      </c>
      <c r="L18" s="20"/>
      <c r="M18" s="20"/>
      <c r="N18" s="20"/>
      <c r="O18" s="20"/>
      <c r="P18" s="12">
        <f t="shared" ref="P18:P19" si="4">K18</f>
        <v>1341</v>
      </c>
      <c r="Q18" s="42">
        <f>P18*1000/$P$15</f>
        <v>971.73913043478262</v>
      </c>
    </row>
    <row r="19" spans="1:17" ht="15.75" thickBot="1" x14ac:dyDescent="0.3">
      <c r="A19" s="29">
        <v>5</v>
      </c>
      <c r="B19" s="71" t="s">
        <v>74</v>
      </c>
      <c r="C19" s="78" t="s">
        <v>173</v>
      </c>
      <c r="D19" s="29">
        <v>240</v>
      </c>
      <c r="E19" s="25">
        <v>180</v>
      </c>
      <c r="F19" s="25">
        <v>180</v>
      </c>
      <c r="G19" s="25">
        <v>180</v>
      </c>
      <c r="H19" s="25">
        <v>180</v>
      </c>
      <c r="I19" s="25">
        <v>121</v>
      </c>
      <c r="J19" s="30">
        <v>240</v>
      </c>
      <c r="K19" s="12">
        <f t="shared" si="3"/>
        <v>1321</v>
      </c>
      <c r="L19" s="20"/>
      <c r="M19" s="20"/>
      <c r="N19" s="20"/>
      <c r="O19" s="20"/>
      <c r="P19" s="12">
        <f t="shared" si="4"/>
        <v>1321</v>
      </c>
      <c r="Q19" s="42">
        <f>P19*1000/$P$15</f>
        <v>957.24637681159425</v>
      </c>
    </row>
    <row r="20" spans="1:17" ht="15.75" thickBot="1" x14ac:dyDescent="0.3">
      <c r="A20" s="130" t="s">
        <v>175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2"/>
    </row>
    <row r="21" spans="1:17" ht="15.75" thickBot="1" x14ac:dyDescent="0.3"/>
    <row r="22" spans="1:17" ht="15.75" thickBot="1" x14ac:dyDescent="0.3">
      <c r="A22" s="133" t="s">
        <v>157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9"/>
    </row>
    <row r="23" spans="1:17" ht="15.75" thickBot="1" x14ac:dyDescent="0.3">
      <c r="A23" s="1" t="s">
        <v>1</v>
      </c>
      <c r="B23" s="12" t="s">
        <v>2</v>
      </c>
      <c r="C23" s="14" t="s">
        <v>3</v>
      </c>
      <c r="D23" s="18">
        <v>1</v>
      </c>
      <c r="E23" s="17">
        <v>2</v>
      </c>
      <c r="F23" s="17">
        <v>3</v>
      </c>
      <c r="G23" s="17">
        <v>4</v>
      </c>
      <c r="H23" s="17">
        <v>5</v>
      </c>
      <c r="I23" s="17">
        <v>6</v>
      </c>
      <c r="J23" s="19">
        <v>7</v>
      </c>
      <c r="K23" s="14" t="s">
        <v>4</v>
      </c>
      <c r="L23" s="14" t="s">
        <v>5</v>
      </c>
      <c r="M23" s="14" t="s">
        <v>5</v>
      </c>
      <c r="N23" s="14" t="s">
        <v>5</v>
      </c>
      <c r="O23" s="14" t="s">
        <v>167</v>
      </c>
      <c r="P23" s="38" t="s">
        <v>62</v>
      </c>
      <c r="Q23" s="38" t="s">
        <v>63</v>
      </c>
    </row>
    <row r="24" spans="1:17" x14ac:dyDescent="0.25">
      <c r="A24" s="33">
        <v>1</v>
      </c>
      <c r="B24" s="6" t="s">
        <v>89</v>
      </c>
      <c r="C24" s="79" t="s">
        <v>168</v>
      </c>
      <c r="D24" s="26">
        <v>240</v>
      </c>
      <c r="E24" s="27">
        <v>180</v>
      </c>
      <c r="F24" s="27">
        <v>180</v>
      </c>
      <c r="G24" s="27">
        <v>180</v>
      </c>
      <c r="H24" s="27">
        <v>202</v>
      </c>
      <c r="I24" s="27">
        <v>180</v>
      </c>
      <c r="J24" s="28">
        <v>180</v>
      </c>
      <c r="K24" s="20">
        <f t="shared" ref="K24:K25" si="5">SUM(D24:J24)</f>
        <v>1342</v>
      </c>
      <c r="L24" s="15"/>
      <c r="M24" s="15"/>
      <c r="N24" s="15"/>
      <c r="O24" s="20"/>
      <c r="P24" s="12">
        <f t="shared" ref="P24:P25" si="6">K24</f>
        <v>1342</v>
      </c>
      <c r="Q24" s="43">
        <f>P24*1000/$P$24</f>
        <v>1000</v>
      </c>
    </row>
    <row r="25" spans="1:17" ht="15.75" thickBot="1" x14ac:dyDescent="0.3">
      <c r="A25" s="35">
        <v>2</v>
      </c>
      <c r="B25" s="80" t="s">
        <v>90</v>
      </c>
      <c r="C25" s="78" t="s">
        <v>169</v>
      </c>
      <c r="D25" s="29">
        <v>240</v>
      </c>
      <c r="E25" s="25">
        <v>180</v>
      </c>
      <c r="F25" s="25">
        <v>180</v>
      </c>
      <c r="G25" s="25">
        <v>180</v>
      </c>
      <c r="H25" s="25">
        <v>145</v>
      </c>
      <c r="I25" s="25">
        <v>180</v>
      </c>
      <c r="J25" s="30">
        <v>180</v>
      </c>
      <c r="K25" s="20">
        <f t="shared" si="5"/>
        <v>1285</v>
      </c>
      <c r="L25" s="20"/>
      <c r="M25" s="20"/>
      <c r="N25" s="20"/>
      <c r="O25" s="20"/>
      <c r="P25" s="12">
        <f t="shared" si="6"/>
        <v>1285</v>
      </c>
      <c r="Q25" s="42">
        <f>P25*1000/$P$24</f>
        <v>957.52608047690012</v>
      </c>
    </row>
    <row r="26" spans="1:17" ht="15.75" thickBot="1" x14ac:dyDescent="0.3">
      <c r="A26" s="130" t="s">
        <v>177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2"/>
    </row>
  </sheetData>
  <sortState ref="B3:P10">
    <sortCondition descending="1" ref="P3"/>
  </sortState>
  <mergeCells count="6">
    <mergeCell ref="A26:Q26"/>
    <mergeCell ref="A1:Q1"/>
    <mergeCell ref="A11:Q11"/>
    <mergeCell ref="A13:Q13"/>
    <mergeCell ref="A20:Q20"/>
    <mergeCell ref="A22:Q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TOTALES</vt:lpstr>
      <vt:lpstr>1º2017</vt:lpstr>
      <vt:lpstr>2º2017</vt:lpstr>
      <vt:lpstr>1º2018</vt:lpstr>
      <vt:lpstr>NAC2017</vt:lpstr>
      <vt:lpstr>2º2018</vt:lpstr>
      <vt:lpstr>NAC2018</vt:lpstr>
      <vt:lpstr>4º2018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FNC</dc:creator>
  <cp:lastModifiedBy>FNC</cp:lastModifiedBy>
  <dcterms:created xsi:type="dcterms:W3CDTF">2018-04-17T02:20:17Z</dcterms:created>
  <dcterms:modified xsi:type="dcterms:W3CDTF">2018-11-19T21:16:55Z</dcterms:modified>
</cp:coreProperties>
</file>