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ropbox\Aeromodelismo\FAAVL\2019\"/>
    </mc:Choice>
  </mc:AlternateContent>
  <bookViews>
    <workbookView xWindow="0" yWindow="0" windowWidth="28800" windowHeight="12330"/>
  </bookViews>
  <sheets>
    <sheet name="TOTALES" sheetId="4" r:id="rId1"/>
    <sheet name="1º2019" sheetId="1" r:id="rId2"/>
    <sheet name="2º2019" sheetId="2" r:id="rId3"/>
    <sheet name="NAC2019" sheetId="3" r:id="rId4"/>
    <sheet name="1º2020" sheetId="8" r:id="rId5"/>
    <sheet name="2º2020" sheetId="6" r:id="rId6"/>
    <sheet name="NAC2020" sheetId="7" r:id="rId7"/>
    <sheet name="4º2020" sheetId="5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4" l="1"/>
  <c r="M19" i="4"/>
  <c r="M21" i="4"/>
  <c r="G18" i="4"/>
  <c r="G19" i="4"/>
  <c r="G21" i="4"/>
  <c r="M44" i="4" l="1"/>
  <c r="M40" i="4"/>
  <c r="M43" i="4"/>
  <c r="M41" i="4"/>
  <c r="M42" i="4"/>
  <c r="M39" i="4"/>
  <c r="G44" i="4"/>
  <c r="G40" i="4"/>
  <c r="G43" i="4"/>
  <c r="G41" i="4"/>
  <c r="G42" i="4"/>
  <c r="G39" i="4"/>
  <c r="M10" i="4"/>
  <c r="M13" i="4"/>
  <c r="M14" i="4"/>
  <c r="M33" i="4"/>
  <c r="G33" i="4"/>
  <c r="N30" i="2"/>
  <c r="N29" i="2"/>
  <c r="N28" i="2"/>
  <c r="N27" i="2"/>
  <c r="N20" i="2"/>
  <c r="N21" i="2"/>
  <c r="N22" i="2"/>
  <c r="N19" i="2"/>
  <c r="G10" i="4"/>
  <c r="G13" i="4"/>
  <c r="G14" i="4"/>
  <c r="N5" i="2"/>
  <c r="N6" i="2"/>
  <c r="N7" i="2"/>
  <c r="N8" i="2"/>
  <c r="N9" i="2"/>
  <c r="N10" i="2"/>
  <c r="N11" i="2"/>
  <c r="N12" i="2"/>
  <c r="N13" i="2"/>
  <c r="N4" i="2"/>
  <c r="N35" i="3"/>
  <c r="N34" i="3"/>
  <c r="N36" i="3"/>
  <c r="N37" i="3"/>
  <c r="M37" i="3"/>
  <c r="M36" i="3"/>
  <c r="M35" i="3"/>
  <c r="M34" i="3"/>
  <c r="M33" i="3"/>
  <c r="N28" i="3"/>
  <c r="N27" i="3"/>
  <c r="N26" i="3"/>
  <c r="N25" i="3"/>
  <c r="N24" i="3"/>
  <c r="N4" i="1"/>
  <c r="K18" i="3"/>
  <c r="M18" i="3" s="1"/>
  <c r="N18" i="3" s="1"/>
  <c r="K17" i="3"/>
  <c r="M17" i="3" s="1"/>
  <c r="N17" i="3" s="1"/>
  <c r="K16" i="3"/>
  <c r="M16" i="3" s="1"/>
  <c r="N16" i="3" s="1"/>
  <c r="K15" i="3"/>
  <c r="M15" i="3" s="1"/>
  <c r="N15" i="3" s="1"/>
  <c r="K14" i="3"/>
  <c r="M14" i="3" s="1"/>
  <c r="N14" i="3" s="1"/>
  <c r="K13" i="3"/>
  <c r="M13" i="3" s="1"/>
  <c r="N13" i="3" s="1"/>
  <c r="K12" i="3"/>
  <c r="M12" i="3" s="1"/>
  <c r="N12" i="3" s="1"/>
  <c r="K11" i="3"/>
  <c r="M11" i="3" s="1"/>
  <c r="N11" i="3" s="1"/>
  <c r="K10" i="3"/>
  <c r="M10" i="3" s="1"/>
  <c r="N10" i="3" s="1"/>
  <c r="K9" i="3"/>
  <c r="M9" i="3" s="1"/>
  <c r="N9" i="3" s="1"/>
  <c r="K8" i="3"/>
  <c r="M8" i="3" s="1"/>
  <c r="N8" i="3" s="1"/>
  <c r="K7" i="3"/>
  <c r="M7" i="3" s="1"/>
  <c r="N7" i="3" s="1"/>
  <c r="K6" i="3"/>
  <c r="M6" i="3" s="1"/>
  <c r="N6" i="3" s="1"/>
  <c r="K5" i="3"/>
  <c r="M5" i="3" s="1"/>
  <c r="N5" i="3" s="1"/>
  <c r="K4" i="3"/>
  <c r="M4" i="3" s="1"/>
  <c r="N4" i="3" s="1"/>
  <c r="K3" i="3"/>
  <c r="M3" i="3" s="1"/>
  <c r="G31" i="4" l="1"/>
  <c r="G32" i="4"/>
  <c r="G29" i="4"/>
  <c r="G30" i="4"/>
  <c r="G28" i="4"/>
  <c r="G27" i="4"/>
  <c r="G5" i="4"/>
  <c r="G6" i="4"/>
  <c r="G7" i="4"/>
  <c r="G12" i="4"/>
  <c r="G9" i="4"/>
  <c r="G16" i="4"/>
  <c r="G17" i="4"/>
  <c r="G8" i="4"/>
  <c r="G11" i="4"/>
  <c r="G4" i="4"/>
  <c r="G20" i="4"/>
  <c r="G15" i="4"/>
  <c r="M15" i="4"/>
  <c r="K14" i="1"/>
  <c r="M14" i="1" s="1"/>
  <c r="K11" i="1"/>
  <c r="M11" i="1" s="1"/>
  <c r="K9" i="1"/>
  <c r="M9" i="1" s="1"/>
  <c r="K6" i="1"/>
  <c r="M6" i="1" s="1"/>
  <c r="K13" i="1"/>
  <c r="M13" i="1" s="1"/>
  <c r="K3" i="1"/>
  <c r="N7" i="1" s="1"/>
  <c r="K10" i="1"/>
  <c r="M10" i="1" s="1"/>
  <c r="K12" i="1"/>
  <c r="M12" i="1" s="1"/>
  <c r="K7" i="1"/>
  <c r="M7" i="1" s="1"/>
  <c r="N13" i="1" l="1"/>
  <c r="N9" i="1"/>
  <c r="M3" i="1"/>
  <c r="N12" i="1"/>
  <c r="N11" i="1"/>
  <c r="N14" i="1"/>
  <c r="N10" i="1"/>
  <c r="N6" i="1"/>
  <c r="M31" i="4"/>
  <c r="M32" i="4"/>
  <c r="M29" i="4"/>
  <c r="M30" i="4"/>
  <c r="M28" i="4"/>
  <c r="M27" i="4"/>
  <c r="M20" i="4" l="1"/>
  <c r="K4" i="1" l="1"/>
  <c r="K5" i="1"/>
  <c r="N5" i="1" s="1"/>
  <c r="K8" i="1"/>
  <c r="N8" i="1" s="1"/>
  <c r="K31" i="1"/>
  <c r="M31" i="1" s="1"/>
  <c r="K30" i="1"/>
  <c r="M30" i="1" s="1"/>
  <c r="K29" i="1"/>
  <c r="M29" i="1" s="1"/>
  <c r="M4" i="4"/>
  <c r="M16" i="4"/>
  <c r="M8" i="4"/>
  <c r="M7" i="4"/>
  <c r="M11" i="4"/>
  <c r="M17" i="4"/>
  <c r="M9" i="4"/>
  <c r="M12" i="4"/>
  <c r="M5" i="4"/>
  <c r="M6" i="4"/>
  <c r="M4" i="1" l="1"/>
  <c r="M8" i="1"/>
  <c r="M5" i="1"/>
  <c r="N31" i="1"/>
  <c r="N30" i="1"/>
  <c r="K22" i="1" l="1"/>
  <c r="M22" i="1" s="1"/>
  <c r="N22" i="1" s="1"/>
  <c r="K20" i="1"/>
  <c r="M20" i="1" s="1"/>
  <c r="K24" i="1"/>
  <c r="M24" i="1" s="1"/>
  <c r="N24" i="1" s="1"/>
  <c r="K21" i="1"/>
  <c r="M21" i="1" s="1"/>
  <c r="N21" i="1" s="1"/>
  <c r="K23" i="1"/>
  <c r="M23" i="1" s="1"/>
  <c r="N23" i="1" s="1"/>
  <c r="K19" i="1"/>
  <c r="M19" i="1" s="1"/>
  <c r="N20" i="1" l="1"/>
</calcChain>
</file>

<file path=xl/sharedStrings.xml><?xml version="1.0" encoding="utf-8"?>
<sst xmlns="http://schemas.openxmlformats.org/spreadsheetml/2006/main" count="416" uniqueCount="142">
  <si>
    <r>
      <rPr>
        <sz val="11"/>
        <color theme="1"/>
        <rFont val="Calibri"/>
        <family val="2"/>
        <scheme val="minor"/>
      </rPr>
      <t>POS.</t>
    </r>
  </si>
  <si>
    <r>
      <rPr>
        <sz val="11"/>
        <color theme="1"/>
        <rFont val="Calibri"/>
        <family val="2"/>
        <scheme val="minor"/>
      </rPr>
      <t>NOMBRE</t>
    </r>
  </si>
  <si>
    <r>
      <rPr>
        <sz val="11"/>
        <color theme="1"/>
        <rFont val="Calibri"/>
        <family val="2"/>
        <scheme val="minor"/>
      </rPr>
      <t>LICENCIA</t>
    </r>
  </si>
  <si>
    <r>
      <rPr>
        <sz val="11"/>
        <color theme="1"/>
        <rFont val="Calibri"/>
        <family val="2"/>
        <scheme val="minor"/>
      </rPr>
      <t>TOTAL</t>
    </r>
  </si>
  <si>
    <r>
      <rPr>
        <sz val="11"/>
        <color theme="1"/>
        <rFont val="Calibri"/>
        <family val="2"/>
        <scheme val="minor"/>
      </rPr>
      <t>F.O.</t>
    </r>
  </si>
  <si>
    <t>NEYRA, ALEJANDRO CESAR</t>
  </si>
  <si>
    <t>TOTAL</t>
  </si>
  <si>
    <t>PUNTOS</t>
  </si>
  <si>
    <t>MARCHESE, ALEJANDRO</t>
  </si>
  <si>
    <t>GALVAN, JOSE</t>
  </si>
  <si>
    <t>ORTIZ, HORACIO</t>
  </si>
  <si>
    <t>GIOL, JUAN</t>
  </si>
  <si>
    <t>BIASONE, MAURICIO</t>
  </si>
  <si>
    <t>-</t>
  </si>
  <si>
    <t>PALMIERI, MARIO</t>
  </si>
  <si>
    <t>PALMIERI, RICARDO</t>
  </si>
  <si>
    <t>GALVAN, CRISTIAN</t>
  </si>
  <si>
    <t>NEYRA, FEDERICO NICOLAS</t>
  </si>
  <si>
    <t>YSASI, PABLO</t>
  </si>
  <si>
    <t>BOVARI, DIEGO GERMAN</t>
  </si>
  <si>
    <t>HELMAN, JUAN CARLOS</t>
  </si>
  <si>
    <t>WILHELM, CARLOS ALEJANDRO</t>
  </si>
  <si>
    <t>FABRIS, CLAUDIO ARIEL</t>
  </si>
  <si>
    <t>ALVAREZ, ALFREDO ALEJANDRO</t>
  </si>
  <si>
    <t>F1A</t>
  </si>
  <si>
    <t>F1B</t>
  </si>
  <si>
    <t>NAC</t>
  </si>
  <si>
    <t>POS.</t>
  </si>
  <si>
    <t>NOMBRE</t>
  </si>
  <si>
    <t>LICENCIA</t>
  </si>
  <si>
    <t>F1C</t>
  </si>
  <si>
    <t>ARG 040017A</t>
  </si>
  <si>
    <t>ARG 040018A</t>
  </si>
  <si>
    <t>ARG 040065A</t>
  </si>
  <si>
    <t>ARG 040057A</t>
  </si>
  <si>
    <t>ARG 040030A</t>
  </si>
  <si>
    <t>ARG 040031A</t>
  </si>
  <si>
    <t>P. Extras</t>
  </si>
  <si>
    <t>ARG 040068A</t>
  </si>
  <si>
    <t>ARG 040029A</t>
  </si>
  <si>
    <t>ARG 040066A</t>
  </si>
  <si>
    <t>ARG 040043A</t>
  </si>
  <si>
    <t>ARG 040061A</t>
  </si>
  <si>
    <t xml:space="preserve">GONZÁLEZ LÓPEZ, RAMIRO ANDRÉS </t>
  </si>
  <si>
    <t>ARIGOS, LUCAS</t>
  </si>
  <si>
    <t>ARIGÓS, ANÍBAL ENRIQUE</t>
  </si>
  <si>
    <t>ARIGOS, ALEJANDRO</t>
  </si>
  <si>
    <t>ANTONUCCI, RENE</t>
  </si>
  <si>
    <t>ARG040053A</t>
  </si>
  <si>
    <t>RANKING F1A - VILLA MARIA 2019</t>
  </si>
  <si>
    <t>RANKING F1B - VILLA MARIA 2019</t>
  </si>
  <si>
    <t>RANKING F1C - VILLA MARIA 2019</t>
  </si>
  <si>
    <t>ARG 040034A</t>
  </si>
  <si>
    <t>ARG 040056A</t>
  </si>
  <si>
    <t>ARG 040021A</t>
  </si>
  <si>
    <t>ARG 040270A</t>
  </si>
  <si>
    <t>ARG 040317A</t>
  </si>
  <si>
    <t>ARG 040019A</t>
  </si>
  <si>
    <t>ARG 040004A</t>
  </si>
  <si>
    <t>ARG 040063A</t>
  </si>
  <si>
    <t>ARG 040064A</t>
  </si>
  <si>
    <t>NACIONAL F1A - MENDOZA 2019</t>
  </si>
  <si>
    <t>NACIONAL F1B - MENDOZA 2019</t>
  </si>
  <si>
    <t>NACIONAL F1C - MENDOZA 2019</t>
  </si>
  <si>
    <t>RANKING F1A</t>
  </si>
  <si>
    <t>RANKING F1B</t>
  </si>
  <si>
    <t>RANKING F1C</t>
  </si>
  <si>
    <t>NACIONAL F1A</t>
  </si>
  <si>
    <t>NACIONAL F1B</t>
  </si>
  <si>
    <t>NACIONAL F1C</t>
  </si>
  <si>
    <r>
      <t xml:space="preserve">DIRECTOR: </t>
    </r>
    <r>
      <rPr>
        <b/>
        <sz val="11"/>
        <rFont val="Calibri"/>
        <family val="2"/>
        <scheme val="minor"/>
      </rPr>
      <t xml:space="preserve">NEYRA FEDERICO - </t>
    </r>
    <r>
      <rPr>
        <sz val="11"/>
        <color theme="1"/>
        <rFont val="Calibri"/>
        <family val="2"/>
        <scheme val="minor"/>
      </rPr>
      <t>COLABORADORES: BOVARI DIEGO, WILHELM ALEJANDRO, ARIGOS ALEJANDRO, ARIGOS ANIBAL, GALVAN CRISTIAN.</t>
    </r>
  </si>
  <si>
    <r>
      <t xml:space="preserve">DIRECTOR: </t>
    </r>
    <r>
      <rPr>
        <b/>
        <sz val="11"/>
        <rFont val="Calibri"/>
        <family val="2"/>
        <scheme val="minor"/>
      </rPr>
      <t xml:space="preserve">MARCHESE ALEJANDRO - </t>
    </r>
    <r>
      <rPr>
        <sz val="11"/>
        <color theme="1"/>
        <rFont val="Calibri"/>
        <family val="2"/>
        <scheme val="minor"/>
      </rPr>
      <t>COLABORADORES: FABRIS CLAUDIO, GALVAN JOSE, BIASSONE MAURICIO, PALMIERI MARIO, GIOL JUAN, ALVARES ALFREDO,ORTIZ HORACIO.</t>
    </r>
  </si>
  <si>
    <r>
      <t xml:space="preserve">DIRECTOR: </t>
    </r>
    <r>
      <rPr>
        <b/>
        <sz val="11"/>
        <color theme="1"/>
        <rFont val="Calibri"/>
        <family val="2"/>
        <scheme val="minor"/>
      </rPr>
      <t>ARIGOS LUCAS</t>
    </r>
    <r>
      <rPr>
        <b/>
        <sz val="1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>COLABORADORES: HELMAN JUAN CARLOS, NEYRA ALEJANDRO.</t>
    </r>
  </si>
  <si>
    <t>RANKING F1A - MENDOZA 2019</t>
  </si>
  <si>
    <t>RANKING F1C - MENDOZA 2019</t>
  </si>
  <si>
    <t>RANKING F1B - MENDOZA 2019</t>
  </si>
  <si>
    <t>Diega German Bovari</t>
  </si>
  <si>
    <t>ARG040030A</t>
  </si>
  <si>
    <t>Ramiro González López</t>
  </si>
  <si>
    <t>ARG040034A</t>
  </si>
  <si>
    <t>Pablo Miguel Ysasi</t>
  </si>
  <si>
    <t>ARG040057A</t>
  </si>
  <si>
    <t>Alfredo Daniel Baños</t>
  </si>
  <si>
    <t>ARG040015A</t>
  </si>
  <si>
    <t>Cristian Galvan</t>
  </si>
  <si>
    <t>ARG040065A</t>
  </si>
  <si>
    <t>Gustavo Galvan</t>
  </si>
  <si>
    <t>ARG040067A</t>
  </si>
  <si>
    <t>Alejandro C. Neyra</t>
  </si>
  <si>
    <t>ARG040017A</t>
  </si>
  <si>
    <t>Federico Nicolas Neyra</t>
  </si>
  <si>
    <t>ARG040018A</t>
  </si>
  <si>
    <t>Fernando Gonzalez</t>
  </si>
  <si>
    <t>ARG040503A</t>
  </si>
  <si>
    <t>Carlos Alejandro Wilhelm</t>
  </si>
  <si>
    <t>ARG040031A</t>
  </si>
  <si>
    <t>Juan Carlos Helman</t>
  </si>
  <si>
    <t>ARG040056A</t>
  </si>
  <si>
    <t>Iván Meléndez Fuentealba</t>
  </si>
  <si>
    <t>CHI-578</t>
  </si>
  <si>
    <t>Gonzalo Sanchez</t>
  </si>
  <si>
    <t>ARG040335A</t>
  </si>
  <si>
    <t>Guadalupe Carrizo</t>
  </si>
  <si>
    <t>ARG040334A</t>
  </si>
  <si>
    <t>Roberto Rojas Morales</t>
  </si>
  <si>
    <t>CHI 577</t>
  </si>
  <si>
    <t>Federico Carrizo Lavado</t>
  </si>
  <si>
    <t>ARG040333A</t>
  </si>
  <si>
    <t>Diego German Bovari</t>
  </si>
  <si>
    <t>Claudio Ariel Fabris</t>
  </si>
  <si>
    <t>ARG040061A</t>
  </si>
  <si>
    <t>Galvan Jose</t>
  </si>
  <si>
    <t>ARG040066A</t>
  </si>
  <si>
    <t>Mauricio Biasone</t>
  </si>
  <si>
    <t>ARG040068A</t>
  </si>
  <si>
    <t>Juan Fernando Giol</t>
  </si>
  <si>
    <t>ARG040043A</t>
  </si>
  <si>
    <t>Pablo Ayala</t>
  </si>
  <si>
    <t>ARG040341A</t>
  </si>
  <si>
    <t>Alejandro Martin Marchese</t>
  </si>
  <si>
    <t>ARG040029A</t>
  </si>
  <si>
    <t>Mario Palmieri</t>
  </si>
  <si>
    <t>ARG040064A</t>
  </si>
  <si>
    <t>Mauricio Zito</t>
  </si>
  <si>
    <t>ARG040055A</t>
  </si>
  <si>
    <t>Ricardo Palmieri</t>
  </si>
  <si>
    <t>ARG040063A</t>
  </si>
  <si>
    <t>Emmanuel Juarez</t>
  </si>
  <si>
    <t>ARG040022A</t>
  </si>
  <si>
    <t>Eduardo José Furferi</t>
  </si>
  <si>
    <t>ARG040227A</t>
  </si>
  <si>
    <t>Alejandro Cesar Neyra</t>
  </si>
  <si>
    <t>GALVAN, GUSTAVO</t>
  </si>
  <si>
    <t>BAÑOS, ALFREDO DANIEL</t>
  </si>
  <si>
    <t>GONZALEZ, FERNANDO</t>
  </si>
  <si>
    <t>AYALA, PABLO</t>
  </si>
  <si>
    <t>ZITO, MAURICIO</t>
  </si>
  <si>
    <t>JUAREZ, EMMANUEL</t>
  </si>
  <si>
    <t>FURFERI, EDUARDO</t>
  </si>
  <si>
    <t>SANCHEZ, GONZALO</t>
  </si>
  <si>
    <t>CARRIZO, GUADALUPE</t>
  </si>
  <si>
    <t>CARRIZO LAVADO, FEDERICO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</si>
</sst>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2" borderId="0" applyNumberFormat="0" applyBorder="0" applyAlignment="0" applyProtection="0"/>
  </cellStyleXfs>
  <cellXfs count="120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Border="1" applyAlignment="1">
      <alignment horizontal="center" vertical="top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5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14" xfId="0" applyBorder="1" applyAlignment="1"/>
    <xf numFmtId="0" fontId="0" fillId="0" borderId="0" xfId="0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9" xfId="0" applyBorder="1" applyAlignment="1">
      <alignment horizontal="left" vertical="center"/>
    </xf>
    <xf numFmtId="1" fontId="0" fillId="0" borderId="9" xfId="0" applyNumberForma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164" fontId="0" fillId="0" borderId="6" xfId="0" applyNumberForma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0" fillId="0" borderId="5" xfId="0" applyBorder="1"/>
    <xf numFmtId="164" fontId="0" fillId="0" borderId="7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5" fillId="2" borderId="6" xfId="1" applyNumberFormat="1" applyBorder="1" applyAlignment="1">
      <alignment horizontal="center"/>
    </xf>
    <xf numFmtId="164" fontId="5" fillId="2" borderId="11" xfId="1" applyNumberFormat="1" applyBorder="1" applyAlignment="1">
      <alignment horizontal="center"/>
    </xf>
    <xf numFmtId="164" fontId="5" fillId="2" borderId="0" xfId="1" applyNumberFormat="1" applyBorder="1" applyAlignment="1">
      <alignment horizontal="center"/>
    </xf>
    <xf numFmtId="164" fontId="5" fillId="2" borderId="10" xfId="1" applyNumberFormat="1" applyBorder="1" applyAlignment="1">
      <alignment horizontal="center"/>
    </xf>
    <xf numFmtId="164" fontId="5" fillId="2" borderId="8" xfId="1" applyNumberFormat="1" applyBorder="1" applyAlignment="1">
      <alignment horizontal="center" vertical="center"/>
    </xf>
    <xf numFmtId="164" fontId="5" fillId="2" borderId="11" xfId="1" applyNumberFormat="1" applyBorder="1" applyAlignment="1">
      <alignment horizontal="center" vertical="center"/>
    </xf>
    <xf numFmtId="164" fontId="5" fillId="2" borderId="0" xfId="1" applyNumberFormat="1" applyBorder="1" applyAlignment="1">
      <alignment horizontal="center" vertical="center"/>
    </xf>
    <xf numFmtId="164" fontId="5" fillId="2" borderId="2" xfId="1" applyNumberFormat="1" applyBorder="1" applyAlignment="1">
      <alignment horizontal="center"/>
    </xf>
    <xf numFmtId="164" fontId="5" fillId="2" borderId="6" xfId="1" applyNumberFormat="1" applyBorder="1" applyAlignment="1">
      <alignment horizontal="center" vertical="center"/>
    </xf>
    <xf numFmtId="164" fontId="5" fillId="2" borderId="10" xfId="1" applyNumberFormat="1" applyBorder="1" applyAlignment="1">
      <alignment horizontal="center" vertical="center"/>
    </xf>
    <xf numFmtId="164" fontId="5" fillId="2" borderId="3" xfId="1" applyNumberForma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164" fontId="5" fillId="2" borderId="3" xfId="1" applyNumberFormat="1" applyBorder="1" applyAlignment="1">
      <alignment horizontal="center"/>
    </xf>
  </cellXfs>
  <cellStyles count="2">
    <cellStyle name="Incorrecto" xfId="1" builtinId="27"/>
    <cellStyle name="Normal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workbookViewId="0">
      <selection activeCell="P6" sqref="P6"/>
    </sheetView>
  </sheetViews>
  <sheetFormatPr baseColWidth="10" defaultRowHeight="15" x14ac:dyDescent="0.25"/>
  <cols>
    <col min="1" max="1" width="5.140625" bestFit="1" customWidth="1"/>
    <col min="2" max="2" width="36.42578125" customWidth="1"/>
    <col min="3" max="3" width="16" customWidth="1"/>
    <col min="4" max="10" width="15.7109375" customWidth="1"/>
    <col min="11" max="12" width="15.7109375" style="39" customWidth="1"/>
  </cols>
  <sheetData>
    <row r="1" spans="1:13" ht="15.75" thickBot="1" x14ac:dyDescent="0.3">
      <c r="A1" s="103" t="s">
        <v>24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15.75" thickBot="1" x14ac:dyDescent="0.3">
      <c r="A2" s="106"/>
      <c r="B2" s="107"/>
      <c r="C2" s="107"/>
      <c r="D2" s="108">
        <v>2019</v>
      </c>
      <c r="E2" s="109"/>
      <c r="F2" s="109"/>
      <c r="G2" s="110"/>
      <c r="H2" s="103">
        <v>2020</v>
      </c>
      <c r="I2" s="104"/>
      <c r="J2" s="104"/>
      <c r="K2" s="104"/>
      <c r="L2" s="110"/>
      <c r="M2" s="38"/>
    </row>
    <row r="3" spans="1:13" ht="15.75" thickBot="1" x14ac:dyDescent="0.3">
      <c r="A3" s="42" t="s">
        <v>27</v>
      </c>
      <c r="B3" s="42" t="s">
        <v>28</v>
      </c>
      <c r="C3" s="43" t="s">
        <v>29</v>
      </c>
      <c r="D3" s="40">
        <v>1</v>
      </c>
      <c r="E3" s="41">
        <v>2</v>
      </c>
      <c r="F3" s="41" t="s">
        <v>26</v>
      </c>
      <c r="G3" s="40" t="s">
        <v>6</v>
      </c>
      <c r="H3" s="40">
        <v>1</v>
      </c>
      <c r="I3" s="41">
        <v>2</v>
      </c>
      <c r="J3" s="41" t="s">
        <v>26</v>
      </c>
      <c r="K3" s="60">
        <v>4</v>
      </c>
      <c r="L3" s="60" t="s">
        <v>6</v>
      </c>
      <c r="M3" s="43" t="s">
        <v>6</v>
      </c>
    </row>
    <row r="4" spans="1:13" x14ac:dyDescent="0.25">
      <c r="A4" s="24">
        <v>1</v>
      </c>
      <c r="B4" s="51" t="s">
        <v>19</v>
      </c>
      <c r="C4" s="12" t="s">
        <v>35</v>
      </c>
      <c r="D4" s="92">
        <v>658.86524822695037</v>
      </c>
      <c r="E4" s="85">
        <v>998.90060143568508</v>
      </c>
      <c r="F4" s="85">
        <v>1000</v>
      </c>
      <c r="G4" s="84">
        <f>(SUM(D4:F4)-MIN(D4:F4))</f>
        <v>1998.9006014356851</v>
      </c>
      <c r="H4" s="86"/>
      <c r="I4" s="87"/>
      <c r="J4" s="87"/>
      <c r="K4" s="33"/>
      <c r="L4" s="33"/>
      <c r="M4" s="48">
        <f>(SUM(D4:F4)-MIN(D4:F4))+(SUM(H4:K4)-MIN(H4:K4))</f>
        <v>1998.9006014356851</v>
      </c>
    </row>
    <row r="5" spans="1:13" x14ac:dyDescent="0.25">
      <c r="A5" s="25">
        <v>2</v>
      </c>
      <c r="B5" s="8" t="s">
        <v>17</v>
      </c>
      <c r="C5" s="16" t="s">
        <v>32</v>
      </c>
      <c r="D5" s="86">
        <v>995.62647754137106</v>
      </c>
      <c r="E5" s="87">
        <v>1000</v>
      </c>
      <c r="F5" s="93">
        <v>892.02898550724638</v>
      </c>
      <c r="G5" s="32">
        <f>(SUM(D5:F5)-MIN(D5:F5))</f>
        <v>1995.6264775413711</v>
      </c>
      <c r="H5" s="86"/>
      <c r="I5" s="87"/>
      <c r="J5" s="87"/>
      <c r="K5" s="33"/>
      <c r="L5" s="33"/>
      <c r="M5" s="49">
        <f>(SUM(D5:F5)-MIN(D5:F5))+(SUM(H5:K5)-MIN(H5:K5))</f>
        <v>1995.6264775413711</v>
      </c>
    </row>
    <row r="6" spans="1:13" x14ac:dyDescent="0.25">
      <c r="A6" s="25">
        <v>3</v>
      </c>
      <c r="B6" s="52" t="s">
        <v>43</v>
      </c>
      <c r="C6" s="16" t="s">
        <v>52</v>
      </c>
      <c r="D6" s="86">
        <v>995.56737588652481</v>
      </c>
      <c r="E6" s="94">
        <v>893.61702127659578</v>
      </c>
      <c r="F6" s="87">
        <v>997.82608695652175</v>
      </c>
      <c r="G6" s="32">
        <f>(SUM(D6:F6)-MIN(D6:F6))</f>
        <v>1993.3934628430468</v>
      </c>
      <c r="H6" s="86"/>
      <c r="I6" s="87"/>
      <c r="J6" s="87"/>
      <c r="K6" s="33"/>
      <c r="L6" s="33"/>
      <c r="M6" s="49">
        <f>(SUM(D6:F6)-MIN(D6:F6))+(SUM(H6:K6)-MIN(H6:K6))</f>
        <v>1993.3934628430468</v>
      </c>
    </row>
    <row r="7" spans="1:13" x14ac:dyDescent="0.25">
      <c r="A7" s="25">
        <v>4</v>
      </c>
      <c r="B7" s="8" t="s">
        <v>18</v>
      </c>
      <c r="C7" s="16" t="s">
        <v>34</v>
      </c>
      <c r="D7" s="86">
        <v>992.73049645390074</v>
      </c>
      <c r="E7" s="87">
        <v>998.31856690163602</v>
      </c>
      <c r="F7" s="94">
        <v>982.60869565217388</v>
      </c>
      <c r="G7" s="32">
        <f>(SUM(D7:F7)-MIN(D7:F7))</f>
        <v>1991.0490633555369</v>
      </c>
      <c r="H7" s="86"/>
      <c r="I7" s="87"/>
      <c r="J7" s="87"/>
      <c r="K7" s="33"/>
      <c r="L7" s="33"/>
      <c r="M7" s="49">
        <f>(SUM(D7:F7)-MIN(D7:F7))+(SUM(H7:K7)-MIN(H7:K7))</f>
        <v>1991.0490633555369</v>
      </c>
    </row>
    <row r="8" spans="1:13" x14ac:dyDescent="0.25">
      <c r="A8" s="25">
        <v>5</v>
      </c>
      <c r="B8" s="8" t="s">
        <v>16</v>
      </c>
      <c r="C8" s="16" t="s">
        <v>33</v>
      </c>
      <c r="D8" s="95">
        <v>890.78014184397159</v>
      </c>
      <c r="E8" s="87">
        <v>980.46950785746628</v>
      </c>
      <c r="F8" s="87">
        <v>960.86956521739125</v>
      </c>
      <c r="G8" s="32">
        <f>(SUM(D8:F8)-MIN(D8:F8))</f>
        <v>1941.3390730748574</v>
      </c>
      <c r="H8" s="86"/>
      <c r="I8" s="87"/>
      <c r="J8" s="87"/>
      <c r="K8" s="33"/>
      <c r="L8" s="33"/>
      <c r="M8" s="49">
        <f>(SUM(D8:F8)-MIN(D8:F8))+(SUM(H8:K8)-MIN(H8:K8))</f>
        <v>1941.3390730748574</v>
      </c>
    </row>
    <row r="9" spans="1:13" x14ac:dyDescent="0.25">
      <c r="A9" s="25">
        <v>6</v>
      </c>
      <c r="B9" s="6" t="s">
        <v>21</v>
      </c>
      <c r="C9" s="16" t="s">
        <v>36</v>
      </c>
      <c r="D9" s="86">
        <v>940.42553191489367</v>
      </c>
      <c r="E9" s="87">
        <v>937.58865248226948</v>
      </c>
      <c r="F9" s="94">
        <v>807.97101449275362</v>
      </c>
      <c r="G9" s="32">
        <f>(SUM(D9:F9)-MIN(D9:F9))</f>
        <v>1878.0141843971633</v>
      </c>
      <c r="H9" s="86"/>
      <c r="I9" s="87"/>
      <c r="J9" s="87"/>
      <c r="K9" s="33"/>
      <c r="L9" s="33"/>
      <c r="M9" s="49">
        <f>(SUM(D9:F9)-MIN(D9:F9))+(SUM(H9:K9)-MIN(H9:K9))</f>
        <v>1878.0141843971633</v>
      </c>
    </row>
    <row r="10" spans="1:13" x14ac:dyDescent="0.25">
      <c r="A10" s="25">
        <v>7</v>
      </c>
      <c r="B10" s="8" t="s">
        <v>132</v>
      </c>
      <c r="C10" s="16" t="s">
        <v>87</v>
      </c>
      <c r="D10" s="95">
        <v>0</v>
      </c>
      <c r="E10" s="87">
        <v>958.86524822695037</v>
      </c>
      <c r="F10" s="87">
        <v>915.94202898550725</v>
      </c>
      <c r="G10" s="32">
        <f>(SUM(D10:F10)-MIN(D10:F10))</f>
        <v>1874.8072772124576</v>
      </c>
      <c r="H10" s="86"/>
      <c r="I10" s="87"/>
      <c r="J10" s="87"/>
      <c r="K10" s="33"/>
      <c r="L10" s="33"/>
      <c r="M10" s="49">
        <f>(SUM(D10:F10)-MIN(D10:F10))+(SUM(H10:K10)-MIN(H10:K10))</f>
        <v>1874.8072772124576</v>
      </c>
    </row>
    <row r="11" spans="1:13" x14ac:dyDescent="0.25">
      <c r="A11" s="25">
        <v>8</v>
      </c>
      <c r="B11" s="8" t="s">
        <v>5</v>
      </c>
      <c r="C11" s="16" t="s">
        <v>31</v>
      </c>
      <c r="D11" s="95">
        <v>685.81560283687941</v>
      </c>
      <c r="E11" s="87">
        <v>948.936170212766</v>
      </c>
      <c r="F11" s="87">
        <v>909.4202898550725</v>
      </c>
      <c r="G11" s="32">
        <f>(SUM(D11:F11)-MIN(D11:F11))</f>
        <v>1858.3564600678383</v>
      </c>
      <c r="H11" s="86"/>
      <c r="I11" s="87"/>
      <c r="J11" s="87"/>
      <c r="K11" s="33"/>
      <c r="L11" s="33"/>
      <c r="M11" s="49">
        <f>(SUM(D11:F11)-MIN(D11:F11))+(SUM(H11:K11)-MIN(H11:K11))</f>
        <v>1858.3564600678383</v>
      </c>
    </row>
    <row r="12" spans="1:13" x14ac:dyDescent="0.25">
      <c r="A12" s="25">
        <v>9</v>
      </c>
      <c r="B12" s="6" t="s">
        <v>20</v>
      </c>
      <c r="C12" s="16" t="s">
        <v>53</v>
      </c>
      <c r="D12" s="86">
        <v>991.3120567375887</v>
      </c>
      <c r="E12" s="87">
        <v>860.28368794326241</v>
      </c>
      <c r="F12" s="94">
        <v>739.85507246376812</v>
      </c>
      <c r="G12" s="32">
        <f>(SUM(D12:F12)-MIN(D12:F12))</f>
        <v>1851.5957446808511</v>
      </c>
      <c r="H12" s="86"/>
      <c r="I12" s="87"/>
      <c r="J12" s="87"/>
      <c r="K12" s="33"/>
      <c r="L12" s="33"/>
      <c r="M12" s="49">
        <f>(SUM(D12:F12)-MIN(D12:F12))+(SUM(H12:K12)-MIN(H12:K12))</f>
        <v>1851.5957446808511</v>
      </c>
    </row>
    <row r="13" spans="1:13" x14ac:dyDescent="0.25">
      <c r="A13" s="25">
        <v>10</v>
      </c>
      <c r="B13" s="8" t="s">
        <v>133</v>
      </c>
      <c r="C13" s="16" t="s">
        <v>83</v>
      </c>
      <c r="D13" s="95">
        <v>0</v>
      </c>
      <c r="E13" s="87">
        <v>863.82978723404256</v>
      </c>
      <c r="F13" s="87">
        <v>981.8840579710145</v>
      </c>
      <c r="G13" s="32">
        <f>(SUM(D13:F13)-MIN(D13:F13))</f>
        <v>1845.7138452050572</v>
      </c>
      <c r="H13" s="86"/>
      <c r="I13" s="87"/>
      <c r="J13" s="87"/>
      <c r="K13" s="33"/>
      <c r="L13" s="33"/>
      <c r="M13" s="49">
        <f>(SUM(D13:F13)-MIN(D13:F13))+(SUM(H13:K13)-MIN(H13:K13))</f>
        <v>1845.7138452050572</v>
      </c>
    </row>
    <row r="14" spans="1:13" x14ac:dyDescent="0.25">
      <c r="A14" s="25">
        <v>11</v>
      </c>
      <c r="B14" s="8" t="s">
        <v>134</v>
      </c>
      <c r="C14" s="16" t="s">
        <v>93</v>
      </c>
      <c r="D14" s="95">
        <v>0</v>
      </c>
      <c r="E14" s="87">
        <v>744.68085106382978</v>
      </c>
      <c r="F14" s="87">
        <v>869.56521739130437</v>
      </c>
      <c r="G14" s="32">
        <f>(SUM(D14:F14)-MIN(D14:F14))</f>
        <v>1614.2460684551343</v>
      </c>
      <c r="H14" s="86"/>
      <c r="I14" s="87"/>
      <c r="J14" s="87"/>
      <c r="K14" s="33"/>
      <c r="L14" s="33"/>
      <c r="M14" s="49">
        <f>(SUM(D14:F14)-MIN(D14:F14))+(SUM(H14:K14)-MIN(H14:K14))</f>
        <v>1614.2460684551343</v>
      </c>
    </row>
    <row r="15" spans="1:13" x14ac:dyDescent="0.25">
      <c r="A15" s="25">
        <v>12</v>
      </c>
      <c r="B15" s="8" t="s">
        <v>46</v>
      </c>
      <c r="C15" s="16" t="s">
        <v>56</v>
      </c>
      <c r="D15" s="86">
        <v>1000</v>
      </c>
      <c r="E15" s="94">
        <v>0</v>
      </c>
      <c r="F15" s="87">
        <v>0</v>
      </c>
      <c r="G15" s="32">
        <f>(SUM(D15:F15)-MIN(D15:F15))</f>
        <v>1000</v>
      </c>
      <c r="H15" s="86"/>
      <c r="I15" s="87"/>
      <c r="J15" s="87"/>
      <c r="K15" s="33"/>
      <c r="L15" s="33"/>
      <c r="M15" s="49">
        <f>(SUM(D15:F15)-MIN(D15:F15))+(SUM(H15:K15)-MIN(H15:K15))</f>
        <v>1000</v>
      </c>
    </row>
    <row r="16" spans="1:13" x14ac:dyDescent="0.25">
      <c r="A16" s="25">
        <v>13</v>
      </c>
      <c r="B16" s="8" t="s">
        <v>47</v>
      </c>
      <c r="C16" s="16" t="s">
        <v>55</v>
      </c>
      <c r="D16" s="86">
        <v>929.78723404255322</v>
      </c>
      <c r="E16" s="94">
        <v>0</v>
      </c>
      <c r="F16" s="87">
        <v>0</v>
      </c>
      <c r="G16" s="32">
        <f>(SUM(D16:F16)-MIN(D16:F16))</f>
        <v>929.78723404255322</v>
      </c>
      <c r="H16" s="86"/>
      <c r="I16" s="87"/>
      <c r="J16" s="87"/>
      <c r="K16" s="33"/>
      <c r="L16" s="33"/>
      <c r="M16" s="49">
        <f>(SUM(D16:F16)-MIN(D16:F16))+(SUM(H16:K16)-MIN(H16:K16))</f>
        <v>929.78723404255322</v>
      </c>
    </row>
    <row r="17" spans="1:13" x14ac:dyDescent="0.25">
      <c r="A17" s="25">
        <v>14</v>
      </c>
      <c r="B17" s="8" t="s">
        <v>44</v>
      </c>
      <c r="C17" s="16" t="s">
        <v>57</v>
      </c>
      <c r="D17" s="86">
        <v>929.07801418439715</v>
      </c>
      <c r="E17" s="94">
        <v>0</v>
      </c>
      <c r="F17" s="87">
        <v>0</v>
      </c>
      <c r="G17" s="32">
        <f>(SUM(D17:F17)-MIN(D17:F17))</f>
        <v>929.07801418439715</v>
      </c>
      <c r="H17" s="86"/>
      <c r="I17" s="87"/>
      <c r="J17" s="87"/>
      <c r="K17" s="33"/>
      <c r="L17" s="33"/>
      <c r="M17" s="49">
        <f>(SUM(D17:F17)-MIN(D17:F17))+(SUM(H17:K17)-MIN(H17:K17))</f>
        <v>929.07801418439715</v>
      </c>
    </row>
    <row r="18" spans="1:13" x14ac:dyDescent="0.25">
      <c r="A18" s="25">
        <v>15</v>
      </c>
      <c r="B18" s="8" t="s">
        <v>139</v>
      </c>
      <c r="C18" s="16" t="s">
        <v>101</v>
      </c>
      <c r="D18" s="95">
        <v>0</v>
      </c>
      <c r="E18" s="87">
        <v>0</v>
      </c>
      <c r="F18" s="87">
        <v>666.66666666666663</v>
      </c>
      <c r="G18" s="32">
        <f>(SUM(D18:F18)-MIN(D18:F18))</f>
        <v>666.66666666666663</v>
      </c>
      <c r="H18" s="86"/>
      <c r="I18" s="87"/>
      <c r="J18" s="87"/>
      <c r="K18" s="33"/>
      <c r="L18" s="33"/>
      <c r="M18" s="49">
        <f>(SUM(D18:F18)-MIN(D18:F18))+(SUM(H18:K18)-MIN(H18:K18))</f>
        <v>666.66666666666663</v>
      </c>
    </row>
    <row r="19" spans="1:13" x14ac:dyDescent="0.25">
      <c r="A19" s="25">
        <v>16</v>
      </c>
      <c r="B19" s="8" t="s">
        <v>140</v>
      </c>
      <c r="C19" s="16" t="s">
        <v>103</v>
      </c>
      <c r="D19" s="94">
        <v>0</v>
      </c>
      <c r="E19" s="87">
        <v>0</v>
      </c>
      <c r="F19" s="87">
        <v>639.85507246376812</v>
      </c>
      <c r="G19" s="32">
        <f>(SUM(D19:F19)-MIN(D19:F19))</f>
        <v>639.85507246376812</v>
      </c>
      <c r="H19" s="86"/>
      <c r="I19" s="87"/>
      <c r="J19" s="87"/>
      <c r="K19" s="33"/>
      <c r="L19" s="33"/>
      <c r="M19" s="49">
        <f>(SUM(D19:F19)-MIN(D19:F19))+(SUM(H19:K19)-MIN(H19:K19))</f>
        <v>639.85507246376812</v>
      </c>
    </row>
    <row r="20" spans="1:13" x14ac:dyDescent="0.25">
      <c r="A20" s="25">
        <v>17</v>
      </c>
      <c r="B20" s="8" t="s">
        <v>45</v>
      </c>
      <c r="C20" s="16" t="s">
        <v>54</v>
      </c>
      <c r="D20" s="87">
        <v>575.17730496453896</v>
      </c>
      <c r="E20" s="94">
        <v>0</v>
      </c>
      <c r="F20" s="87">
        <v>0</v>
      </c>
      <c r="G20" s="32">
        <f>(SUM(D20:F20)-MIN(D20:F20))</f>
        <v>575.17730496453896</v>
      </c>
      <c r="H20" s="86"/>
      <c r="I20" s="87"/>
      <c r="J20" s="87"/>
      <c r="K20" s="33"/>
      <c r="L20" s="33"/>
      <c r="M20" s="49">
        <f>(SUM(D20:F20)-MIN(D20:F20))+(SUM(H20:K20)-MIN(H20:K20))</f>
        <v>575.17730496453896</v>
      </c>
    </row>
    <row r="21" spans="1:13" ht="15.75" thickBot="1" x14ac:dyDescent="0.3">
      <c r="A21" s="26">
        <v>18</v>
      </c>
      <c r="B21" s="1" t="s">
        <v>141</v>
      </c>
      <c r="C21" s="11" t="s">
        <v>107</v>
      </c>
      <c r="D21" s="119">
        <v>0</v>
      </c>
      <c r="E21" s="89">
        <v>0</v>
      </c>
      <c r="F21" s="89">
        <v>498.55072463768118</v>
      </c>
      <c r="G21" s="90">
        <f>(SUM(D21:F21)-MIN(D21:F21))</f>
        <v>498.55072463768118</v>
      </c>
      <c r="H21" s="88"/>
      <c r="I21" s="89"/>
      <c r="J21" s="89"/>
      <c r="K21" s="91"/>
      <c r="L21" s="91"/>
      <c r="M21" s="50">
        <f>(SUM(D21:F21)-MIN(D21:F21))+(SUM(H21:K21)-MIN(H21:K21))</f>
        <v>498.55072463768118</v>
      </c>
    </row>
    <row r="23" spans="1:13" ht="15.75" thickBot="1" x14ac:dyDescent="0.3"/>
    <row r="24" spans="1:13" ht="15.75" thickBot="1" x14ac:dyDescent="0.3">
      <c r="A24" s="103" t="s">
        <v>25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5"/>
    </row>
    <row r="25" spans="1:13" ht="15.75" thickBot="1" x14ac:dyDescent="0.3">
      <c r="A25" s="106"/>
      <c r="B25" s="107"/>
      <c r="C25" s="107"/>
      <c r="D25" s="108">
        <v>2019</v>
      </c>
      <c r="E25" s="109"/>
      <c r="F25" s="109"/>
      <c r="G25" s="110"/>
      <c r="H25" s="103">
        <v>2020</v>
      </c>
      <c r="I25" s="104"/>
      <c r="J25" s="104"/>
      <c r="K25" s="104"/>
      <c r="L25" s="110"/>
      <c r="M25" s="38"/>
    </row>
    <row r="26" spans="1:13" ht="15.75" thickBot="1" x14ac:dyDescent="0.3">
      <c r="A26" s="42" t="s">
        <v>27</v>
      </c>
      <c r="B26" s="42" t="s">
        <v>28</v>
      </c>
      <c r="C26" s="43" t="s">
        <v>29</v>
      </c>
      <c r="D26" s="40">
        <v>1</v>
      </c>
      <c r="E26" s="41">
        <v>2</v>
      </c>
      <c r="F26" s="41" t="s">
        <v>26</v>
      </c>
      <c r="G26" s="40" t="s">
        <v>6</v>
      </c>
      <c r="H26" s="40">
        <v>1</v>
      </c>
      <c r="I26" s="41">
        <v>2</v>
      </c>
      <c r="J26" s="41" t="s">
        <v>26</v>
      </c>
      <c r="K26" s="60">
        <v>4</v>
      </c>
      <c r="L26" s="60" t="s">
        <v>6</v>
      </c>
      <c r="M26" s="43" t="s">
        <v>6</v>
      </c>
    </row>
    <row r="27" spans="1:13" x14ac:dyDescent="0.25">
      <c r="A27" s="24">
        <v>1</v>
      </c>
      <c r="B27" s="3" t="s">
        <v>8</v>
      </c>
      <c r="C27" s="12" t="s">
        <v>39</v>
      </c>
      <c r="D27" s="59">
        <v>1000</v>
      </c>
      <c r="E27" s="73">
        <v>998.40425531914889</v>
      </c>
      <c r="F27" s="96">
        <v>21.276595744680851</v>
      </c>
      <c r="G27" s="48">
        <f t="shared" ref="G27:G33" si="0">(SUM(D27:F27)-MIN(D27:F27))</f>
        <v>1998.4042553191489</v>
      </c>
      <c r="H27" s="67"/>
      <c r="I27" s="68"/>
      <c r="J27" s="68"/>
      <c r="K27" s="69"/>
      <c r="L27" s="72"/>
      <c r="M27" s="44">
        <f t="shared" ref="M27:M33" si="1">(SUM(D27:F27)-MIN(D27:F27))+(SUM(H27:K27)-MIN(H27:K27))</f>
        <v>1998.4042553191489</v>
      </c>
    </row>
    <row r="28" spans="1:13" x14ac:dyDescent="0.25">
      <c r="A28" s="25">
        <v>2</v>
      </c>
      <c r="B28" s="8" t="s">
        <v>11</v>
      </c>
      <c r="C28" s="16" t="s">
        <v>41</v>
      </c>
      <c r="D28" s="86">
        <v>982.53606681852693</v>
      </c>
      <c r="E28" s="36">
        <v>1000</v>
      </c>
      <c r="F28" s="97">
        <v>916.3120567375887</v>
      </c>
      <c r="G28" s="49">
        <f t="shared" si="0"/>
        <v>1982.5360668185272</v>
      </c>
      <c r="H28" s="61"/>
      <c r="I28" s="62"/>
      <c r="J28" s="62"/>
      <c r="K28" s="63"/>
      <c r="L28" s="70"/>
      <c r="M28" s="46">
        <f t="shared" si="1"/>
        <v>1982.5360668185272</v>
      </c>
    </row>
    <row r="29" spans="1:13" x14ac:dyDescent="0.25">
      <c r="A29" s="25">
        <v>3</v>
      </c>
      <c r="B29" s="8" t="s">
        <v>22</v>
      </c>
      <c r="C29" s="16" t="s">
        <v>42</v>
      </c>
      <c r="D29" s="95">
        <v>952.92331055429008</v>
      </c>
      <c r="E29" s="36">
        <v>975.17730496453896</v>
      </c>
      <c r="F29" s="46">
        <v>1000</v>
      </c>
      <c r="G29" s="49">
        <f t="shared" si="0"/>
        <v>1975.1773049645387</v>
      </c>
      <c r="H29" s="61"/>
      <c r="I29" s="62"/>
      <c r="J29" s="62"/>
      <c r="K29" s="63"/>
      <c r="L29" s="70"/>
      <c r="M29" s="33">
        <f t="shared" si="1"/>
        <v>1975.1773049645387</v>
      </c>
    </row>
    <row r="30" spans="1:13" x14ac:dyDescent="0.25">
      <c r="A30" s="25">
        <v>4</v>
      </c>
      <c r="B30" s="8" t="s">
        <v>12</v>
      </c>
      <c r="C30" s="16" t="s">
        <v>38</v>
      </c>
      <c r="D30" s="86">
        <v>981.77676537585421</v>
      </c>
      <c r="E30" s="98">
        <v>865.24822695035459</v>
      </c>
      <c r="F30" s="46">
        <v>951.063829787234</v>
      </c>
      <c r="G30" s="49">
        <f t="shared" si="0"/>
        <v>1932.8405951630882</v>
      </c>
      <c r="H30" s="61"/>
      <c r="I30" s="62"/>
      <c r="J30" s="62"/>
      <c r="K30" s="63"/>
      <c r="L30" s="70"/>
      <c r="M30" s="46">
        <f t="shared" si="1"/>
        <v>1932.8405951630882</v>
      </c>
    </row>
    <row r="31" spans="1:13" x14ac:dyDescent="0.25">
      <c r="A31" s="25">
        <v>5</v>
      </c>
      <c r="B31" s="6" t="s">
        <v>9</v>
      </c>
      <c r="C31" s="16" t="s">
        <v>40</v>
      </c>
      <c r="D31" s="95">
        <v>900.53151100987088</v>
      </c>
      <c r="E31" s="36">
        <v>903.54609929078015</v>
      </c>
      <c r="F31" s="46">
        <v>997.92423456149447</v>
      </c>
      <c r="G31" s="49">
        <f t="shared" si="0"/>
        <v>1901.4703338522745</v>
      </c>
      <c r="H31" s="61"/>
      <c r="I31" s="62"/>
      <c r="J31" s="62"/>
      <c r="K31" s="63"/>
      <c r="L31" s="70"/>
      <c r="M31" s="46">
        <f t="shared" si="1"/>
        <v>1901.4703338522745</v>
      </c>
    </row>
    <row r="32" spans="1:13" x14ac:dyDescent="0.25">
      <c r="A32" s="25">
        <v>6</v>
      </c>
      <c r="B32" s="8" t="s">
        <v>10</v>
      </c>
      <c r="C32" s="16" t="s">
        <v>48</v>
      </c>
      <c r="D32" s="86">
        <v>914.95823842065295</v>
      </c>
      <c r="E32" s="98">
        <v>0</v>
      </c>
      <c r="F32" s="46">
        <v>0</v>
      </c>
      <c r="G32" s="49">
        <f t="shared" si="0"/>
        <v>914.95823842065295</v>
      </c>
      <c r="H32" s="61"/>
      <c r="I32" s="62"/>
      <c r="J32" s="62"/>
      <c r="K32" s="63"/>
      <c r="L32" s="70"/>
      <c r="M32" s="46">
        <f t="shared" si="1"/>
        <v>914.95823842065295</v>
      </c>
    </row>
    <row r="33" spans="1:13" ht="15.75" thickBot="1" x14ac:dyDescent="0.3">
      <c r="A33" s="26">
        <v>7</v>
      </c>
      <c r="B33" s="1" t="s">
        <v>135</v>
      </c>
      <c r="C33" s="11" t="s">
        <v>118</v>
      </c>
      <c r="D33" s="99">
        <v>0</v>
      </c>
      <c r="E33" s="37">
        <v>0</v>
      </c>
      <c r="F33" s="47">
        <v>892.19858156028374</v>
      </c>
      <c r="G33" s="50">
        <f t="shared" si="0"/>
        <v>892.19858156028374</v>
      </c>
      <c r="H33" s="64"/>
      <c r="I33" s="65"/>
      <c r="J33" s="65"/>
      <c r="K33" s="66"/>
      <c r="L33" s="71"/>
      <c r="M33" s="47">
        <f t="shared" si="1"/>
        <v>892.19858156028374</v>
      </c>
    </row>
    <row r="35" spans="1:13" ht="15.75" thickBot="1" x14ac:dyDescent="0.3"/>
    <row r="36" spans="1:13" ht="15.75" thickBot="1" x14ac:dyDescent="0.3">
      <c r="A36" s="103" t="s">
        <v>30</v>
      </c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5"/>
    </row>
    <row r="37" spans="1:13" ht="15.75" thickBot="1" x14ac:dyDescent="0.3">
      <c r="A37" s="106"/>
      <c r="B37" s="107"/>
      <c r="C37" s="107"/>
      <c r="D37" s="108">
        <v>2019</v>
      </c>
      <c r="E37" s="109"/>
      <c r="F37" s="109"/>
      <c r="G37" s="110"/>
      <c r="H37" s="103">
        <v>2020</v>
      </c>
      <c r="I37" s="104"/>
      <c r="J37" s="104"/>
      <c r="K37" s="104"/>
      <c r="L37" s="110"/>
      <c r="M37" s="38"/>
    </row>
    <row r="38" spans="1:13" ht="15.75" thickBot="1" x14ac:dyDescent="0.3">
      <c r="A38" s="42" t="s">
        <v>27</v>
      </c>
      <c r="B38" s="42" t="s">
        <v>28</v>
      </c>
      <c r="C38" s="43" t="s">
        <v>29</v>
      </c>
      <c r="D38" s="40">
        <v>1</v>
      </c>
      <c r="E38" s="41">
        <v>2</v>
      </c>
      <c r="F38" s="41" t="s">
        <v>26</v>
      </c>
      <c r="G38" s="40" t="s">
        <v>6</v>
      </c>
      <c r="H38" s="40">
        <v>1</v>
      </c>
      <c r="I38" s="41">
        <v>2</v>
      </c>
      <c r="J38" s="41" t="s">
        <v>26</v>
      </c>
      <c r="K38" s="60">
        <v>4</v>
      </c>
      <c r="L38" s="60" t="s">
        <v>6</v>
      </c>
      <c r="M38" s="43" t="s">
        <v>6</v>
      </c>
    </row>
    <row r="39" spans="1:13" x14ac:dyDescent="0.25">
      <c r="A39" s="18">
        <v>1</v>
      </c>
      <c r="B39" s="51" t="s">
        <v>14</v>
      </c>
      <c r="C39" s="12" t="s">
        <v>60</v>
      </c>
      <c r="D39" s="100">
        <v>1000</v>
      </c>
      <c r="E39" s="73">
        <v>1000</v>
      </c>
      <c r="F39" s="44">
        <v>1000</v>
      </c>
      <c r="G39" s="48">
        <f t="shared" ref="G39:G44" si="2">(SUM(D39:F39)-MIN(D39:F39))</f>
        <v>2000</v>
      </c>
      <c r="H39" s="67"/>
      <c r="I39" s="68"/>
      <c r="J39" s="68"/>
      <c r="K39" s="69"/>
      <c r="L39" s="72"/>
      <c r="M39" s="48">
        <f t="shared" ref="M39:M44" si="3">(SUM(D39:F39)-MIN(D39:F39))+(SUM(H39:K39)-MIN(H39:K39))</f>
        <v>2000</v>
      </c>
    </row>
    <row r="40" spans="1:13" x14ac:dyDescent="0.25">
      <c r="A40" s="21">
        <v>2</v>
      </c>
      <c r="B40" s="8" t="s">
        <v>15</v>
      </c>
      <c r="C40" s="16" t="s">
        <v>59</v>
      </c>
      <c r="D40" s="101">
        <v>764.10256410256409</v>
      </c>
      <c r="E40" s="36">
        <v>969.56521739130437</v>
      </c>
      <c r="F40" s="46">
        <v>826.08695652173913</v>
      </c>
      <c r="G40" s="49">
        <f t="shared" si="2"/>
        <v>1795.6521739130435</v>
      </c>
      <c r="H40" s="61"/>
      <c r="I40" s="62"/>
      <c r="J40" s="62"/>
      <c r="K40" s="63"/>
      <c r="L40" s="70"/>
      <c r="M40" s="49">
        <f t="shared" si="3"/>
        <v>1795.6521739130435</v>
      </c>
    </row>
    <row r="41" spans="1:13" x14ac:dyDescent="0.25">
      <c r="A41" s="21">
        <v>3</v>
      </c>
      <c r="B41" s="8" t="s">
        <v>137</v>
      </c>
      <c r="C41" s="16" t="s">
        <v>128</v>
      </c>
      <c r="D41" s="101">
        <v>0</v>
      </c>
      <c r="E41" s="36">
        <v>863.768115942029</v>
      </c>
      <c r="F41" s="46">
        <v>781.15942028985512</v>
      </c>
      <c r="G41" s="49">
        <f t="shared" si="2"/>
        <v>1644.927536231884</v>
      </c>
      <c r="H41" s="61"/>
      <c r="I41" s="62"/>
      <c r="J41" s="62"/>
      <c r="K41" s="63"/>
      <c r="L41" s="70"/>
      <c r="M41" s="49">
        <f t="shared" si="3"/>
        <v>1644.927536231884</v>
      </c>
    </row>
    <row r="42" spans="1:13" x14ac:dyDescent="0.25">
      <c r="A42" s="21">
        <v>4</v>
      </c>
      <c r="B42" s="8" t="s">
        <v>136</v>
      </c>
      <c r="C42" s="16" t="s">
        <v>124</v>
      </c>
      <c r="D42" s="101">
        <v>0</v>
      </c>
      <c r="E42" s="36">
        <v>567.39130434782612</v>
      </c>
      <c r="F42" s="46">
        <v>913.768115942029</v>
      </c>
      <c r="G42" s="49">
        <f t="shared" si="2"/>
        <v>1481.159420289855</v>
      </c>
      <c r="H42" s="61"/>
      <c r="I42" s="62"/>
      <c r="J42" s="62"/>
      <c r="K42" s="63"/>
      <c r="L42" s="70"/>
      <c r="M42" s="49">
        <f t="shared" si="3"/>
        <v>1481.159420289855</v>
      </c>
    </row>
    <row r="43" spans="1:13" x14ac:dyDescent="0.25">
      <c r="A43" s="21">
        <v>5</v>
      </c>
      <c r="B43" s="8" t="s">
        <v>138</v>
      </c>
      <c r="C43" s="16" t="s">
        <v>130</v>
      </c>
      <c r="D43" s="101">
        <v>0</v>
      </c>
      <c r="E43" s="36">
        <v>0</v>
      </c>
      <c r="F43" s="46">
        <v>776.08695652173913</v>
      </c>
      <c r="G43" s="49">
        <f t="shared" si="2"/>
        <v>776.08695652173913</v>
      </c>
      <c r="H43" s="61"/>
      <c r="I43" s="62"/>
      <c r="J43" s="62"/>
      <c r="K43" s="63"/>
      <c r="L43" s="70"/>
      <c r="M43" s="49">
        <f t="shared" si="3"/>
        <v>776.08695652173913</v>
      </c>
    </row>
    <row r="44" spans="1:13" ht="15.75" thickBot="1" x14ac:dyDescent="0.3">
      <c r="A44" s="23">
        <v>6</v>
      </c>
      <c r="B44" s="56" t="s">
        <v>23</v>
      </c>
      <c r="C44" s="11" t="s">
        <v>58</v>
      </c>
      <c r="D44" s="74">
        <v>260.25641025641028</v>
      </c>
      <c r="E44" s="102">
        <v>0</v>
      </c>
      <c r="F44" s="47">
        <v>0</v>
      </c>
      <c r="G44" s="50">
        <f t="shared" si="2"/>
        <v>260.25641025641028</v>
      </c>
      <c r="H44" s="64"/>
      <c r="I44" s="65"/>
      <c r="J44" s="65"/>
      <c r="K44" s="66"/>
      <c r="L44" s="71"/>
      <c r="M44" s="50">
        <f t="shared" si="3"/>
        <v>260.25641025641028</v>
      </c>
    </row>
    <row r="47" spans="1:13" x14ac:dyDescent="0.25">
      <c r="K47"/>
      <c r="L47"/>
    </row>
    <row r="48" spans="1:13" x14ac:dyDescent="0.25">
      <c r="K48"/>
      <c r="L48"/>
    </row>
    <row r="49" spans="11:12" x14ac:dyDescent="0.25">
      <c r="K49"/>
      <c r="L49"/>
    </row>
  </sheetData>
  <sortState ref="B4:M21">
    <sortCondition descending="1" ref="M3"/>
  </sortState>
  <mergeCells count="12">
    <mergeCell ref="D37:G37"/>
    <mergeCell ref="H37:L37"/>
    <mergeCell ref="A36:M36"/>
    <mergeCell ref="A37:C37"/>
    <mergeCell ref="A24:M24"/>
    <mergeCell ref="A1:M1"/>
    <mergeCell ref="A2:C2"/>
    <mergeCell ref="A25:C25"/>
    <mergeCell ref="D2:G2"/>
    <mergeCell ref="H2:L2"/>
    <mergeCell ref="D25:G25"/>
    <mergeCell ref="H25:L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N4" sqref="N4"/>
    </sheetView>
  </sheetViews>
  <sheetFormatPr baseColWidth="10" defaultRowHeight="15" x14ac:dyDescent="0.25"/>
  <cols>
    <col min="1" max="1" width="5.140625" bestFit="1" customWidth="1"/>
    <col min="2" max="2" width="33" bestFit="1" customWidth="1"/>
    <col min="3" max="3" width="12.42578125" style="39" bestFit="1" customWidth="1"/>
    <col min="12" max="12" width="11.42578125" customWidth="1"/>
    <col min="13" max="13" width="11.42578125" style="30" customWidth="1"/>
    <col min="14" max="14" width="12.5703125" style="30" bestFit="1" customWidth="1"/>
  </cols>
  <sheetData>
    <row r="1" spans="1:14" ht="15.75" thickBot="1" x14ac:dyDescent="0.3">
      <c r="A1" s="112" t="s">
        <v>49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4"/>
    </row>
    <row r="2" spans="1:14" ht="15.75" thickBot="1" x14ac:dyDescent="0.3">
      <c r="A2" s="1" t="s">
        <v>0</v>
      </c>
      <c r="B2" s="2" t="s">
        <v>1</v>
      </c>
      <c r="C2" s="11" t="s">
        <v>2</v>
      </c>
      <c r="D2" s="14">
        <v>1</v>
      </c>
      <c r="E2" s="13">
        <v>2</v>
      </c>
      <c r="F2" s="13">
        <v>3</v>
      </c>
      <c r="G2" s="13">
        <v>4</v>
      </c>
      <c r="H2" s="13">
        <v>5</v>
      </c>
      <c r="I2" s="13">
        <v>6</v>
      </c>
      <c r="J2" s="15">
        <v>7</v>
      </c>
      <c r="K2" s="11" t="s">
        <v>3</v>
      </c>
      <c r="L2" s="11" t="s">
        <v>4</v>
      </c>
      <c r="M2" s="11" t="s">
        <v>6</v>
      </c>
      <c r="N2" s="11" t="s">
        <v>7</v>
      </c>
    </row>
    <row r="3" spans="1:14" x14ac:dyDescent="0.25">
      <c r="A3" s="24">
        <v>1</v>
      </c>
      <c r="B3" s="51" t="s">
        <v>46</v>
      </c>
      <c r="C3" s="12" t="s">
        <v>56</v>
      </c>
      <c r="D3" s="75">
        <v>240</v>
      </c>
      <c r="E3" s="76">
        <v>180</v>
      </c>
      <c r="F3" s="76">
        <v>180</v>
      </c>
      <c r="G3" s="76">
        <v>180</v>
      </c>
      <c r="H3" s="76">
        <v>180</v>
      </c>
      <c r="I3" s="76">
        <v>240</v>
      </c>
      <c r="J3" s="77">
        <v>180</v>
      </c>
      <c r="K3" s="27">
        <f t="shared" ref="K3:K14" si="0">SUM(D3:J3)</f>
        <v>1380</v>
      </c>
      <c r="L3" s="12">
        <v>360</v>
      </c>
      <c r="M3" s="4">
        <f t="shared" ref="M3:M14" si="1">K3+L3</f>
        <v>1740</v>
      </c>
      <c r="N3" s="4">
        <v>1000</v>
      </c>
    </row>
    <row r="4" spans="1:14" x14ac:dyDescent="0.25">
      <c r="A4" s="25">
        <v>2</v>
      </c>
      <c r="B4" s="52" t="s">
        <v>17</v>
      </c>
      <c r="C4" s="16" t="s">
        <v>32</v>
      </c>
      <c r="D4" s="78">
        <v>240</v>
      </c>
      <c r="E4" s="79">
        <v>180</v>
      </c>
      <c r="F4" s="79">
        <v>180</v>
      </c>
      <c r="G4" s="79">
        <v>180</v>
      </c>
      <c r="H4" s="79">
        <v>180</v>
      </c>
      <c r="I4" s="79">
        <v>240</v>
      </c>
      <c r="J4" s="80">
        <v>180</v>
      </c>
      <c r="K4" s="28">
        <f t="shared" si="0"/>
        <v>1380</v>
      </c>
      <c r="L4" s="16">
        <v>286</v>
      </c>
      <c r="M4" s="53">
        <f t="shared" si="1"/>
        <v>1666</v>
      </c>
      <c r="N4" s="33">
        <f>(K4+(L4*30/$L$3))*1000/($K$3+30)</f>
        <v>995.62647754137106</v>
      </c>
    </row>
    <row r="5" spans="1:14" x14ac:dyDescent="0.25">
      <c r="A5" s="25">
        <v>3</v>
      </c>
      <c r="B5" s="6" t="s">
        <v>43</v>
      </c>
      <c r="C5" s="16" t="s">
        <v>52</v>
      </c>
      <c r="D5" s="78">
        <v>240</v>
      </c>
      <c r="E5" s="79">
        <v>180</v>
      </c>
      <c r="F5" s="79">
        <v>180</v>
      </c>
      <c r="G5" s="79">
        <v>180</v>
      </c>
      <c r="H5" s="79">
        <v>180</v>
      </c>
      <c r="I5" s="79">
        <v>240</v>
      </c>
      <c r="J5" s="80">
        <v>180</v>
      </c>
      <c r="K5" s="28">
        <f t="shared" si="0"/>
        <v>1380</v>
      </c>
      <c r="L5" s="16">
        <v>285</v>
      </c>
      <c r="M5" s="9">
        <f t="shared" si="1"/>
        <v>1665</v>
      </c>
      <c r="N5" s="33">
        <f t="shared" ref="N5:N14" si="2">(K5+(L5*30/$L$3))*1000/($K$3+30)</f>
        <v>995.56737588652481</v>
      </c>
    </row>
    <row r="6" spans="1:14" x14ac:dyDescent="0.25">
      <c r="A6" s="25">
        <v>4</v>
      </c>
      <c r="B6" s="8" t="s">
        <v>18</v>
      </c>
      <c r="C6" s="16" t="s">
        <v>34</v>
      </c>
      <c r="D6" s="78">
        <v>240</v>
      </c>
      <c r="E6" s="79">
        <v>180</v>
      </c>
      <c r="F6" s="79">
        <v>180</v>
      </c>
      <c r="G6" s="79">
        <v>180</v>
      </c>
      <c r="H6" s="79">
        <v>180</v>
      </c>
      <c r="I6" s="79">
        <v>240</v>
      </c>
      <c r="J6" s="80">
        <v>180</v>
      </c>
      <c r="K6" s="28">
        <f t="shared" si="0"/>
        <v>1380</v>
      </c>
      <c r="L6" s="16">
        <v>237</v>
      </c>
      <c r="M6" s="9">
        <f t="shared" si="1"/>
        <v>1617</v>
      </c>
      <c r="N6" s="33">
        <f t="shared" si="2"/>
        <v>992.73049645390074</v>
      </c>
    </row>
    <row r="7" spans="1:14" x14ac:dyDescent="0.25">
      <c r="A7" s="25">
        <v>5</v>
      </c>
      <c r="B7" s="8" t="s">
        <v>20</v>
      </c>
      <c r="C7" s="16" t="s">
        <v>53</v>
      </c>
      <c r="D7" s="78">
        <v>240</v>
      </c>
      <c r="E7" s="79">
        <v>180</v>
      </c>
      <c r="F7" s="79">
        <v>180</v>
      </c>
      <c r="G7" s="79">
        <v>180</v>
      </c>
      <c r="H7" s="79">
        <v>180</v>
      </c>
      <c r="I7" s="79">
        <v>240</v>
      </c>
      <c r="J7" s="80">
        <v>180</v>
      </c>
      <c r="K7" s="28">
        <f t="shared" si="0"/>
        <v>1380</v>
      </c>
      <c r="L7" s="16">
        <v>213</v>
      </c>
      <c r="M7" s="9">
        <f t="shared" si="1"/>
        <v>1593</v>
      </c>
      <c r="N7" s="33">
        <f t="shared" si="2"/>
        <v>991.3120567375887</v>
      </c>
    </row>
    <row r="8" spans="1:14" x14ac:dyDescent="0.25">
      <c r="A8" s="25">
        <v>6</v>
      </c>
      <c r="B8" s="8" t="s">
        <v>21</v>
      </c>
      <c r="C8" s="16" t="s">
        <v>36</v>
      </c>
      <c r="D8" s="78">
        <v>240</v>
      </c>
      <c r="E8" s="79">
        <v>180</v>
      </c>
      <c r="F8" s="79">
        <v>180</v>
      </c>
      <c r="G8" s="79">
        <v>180</v>
      </c>
      <c r="H8" s="79">
        <v>180</v>
      </c>
      <c r="I8" s="79">
        <v>186</v>
      </c>
      <c r="J8" s="80">
        <v>180</v>
      </c>
      <c r="K8" s="28">
        <f t="shared" si="0"/>
        <v>1326</v>
      </c>
      <c r="L8" s="16"/>
      <c r="M8" s="9">
        <f t="shared" si="1"/>
        <v>1326</v>
      </c>
      <c r="N8" s="33">
        <f t="shared" si="2"/>
        <v>940.42553191489367</v>
      </c>
    </row>
    <row r="9" spans="1:14" x14ac:dyDescent="0.25">
      <c r="A9" s="25">
        <v>7</v>
      </c>
      <c r="B9" s="6" t="s">
        <v>47</v>
      </c>
      <c r="C9" s="16" t="s">
        <v>55</v>
      </c>
      <c r="D9" s="78">
        <v>209</v>
      </c>
      <c r="E9" s="79">
        <v>180</v>
      </c>
      <c r="F9" s="79">
        <v>180</v>
      </c>
      <c r="G9" s="79">
        <v>180</v>
      </c>
      <c r="H9" s="79">
        <v>180</v>
      </c>
      <c r="I9" s="79">
        <v>202</v>
      </c>
      <c r="J9" s="80">
        <v>180</v>
      </c>
      <c r="K9" s="28">
        <f t="shared" si="0"/>
        <v>1311</v>
      </c>
      <c r="L9" s="16"/>
      <c r="M9" s="9">
        <f t="shared" si="1"/>
        <v>1311</v>
      </c>
      <c r="N9" s="33">
        <f t="shared" si="2"/>
        <v>929.78723404255322</v>
      </c>
    </row>
    <row r="10" spans="1:14" x14ac:dyDescent="0.25">
      <c r="A10" s="25">
        <v>8</v>
      </c>
      <c r="B10" s="8" t="s">
        <v>44</v>
      </c>
      <c r="C10" s="16" t="s">
        <v>57</v>
      </c>
      <c r="D10" s="78">
        <v>240</v>
      </c>
      <c r="E10" s="79">
        <v>180</v>
      </c>
      <c r="F10" s="79">
        <v>180</v>
      </c>
      <c r="G10" s="79">
        <v>110</v>
      </c>
      <c r="H10" s="79">
        <v>180</v>
      </c>
      <c r="I10" s="79">
        <v>240</v>
      </c>
      <c r="J10" s="80">
        <v>180</v>
      </c>
      <c r="K10" s="28">
        <f t="shared" si="0"/>
        <v>1310</v>
      </c>
      <c r="L10" s="16"/>
      <c r="M10" s="9">
        <f t="shared" si="1"/>
        <v>1310</v>
      </c>
      <c r="N10" s="33">
        <f t="shared" si="2"/>
        <v>929.07801418439715</v>
      </c>
    </row>
    <row r="11" spans="1:14" x14ac:dyDescent="0.25">
      <c r="A11" s="25">
        <v>9</v>
      </c>
      <c r="B11" s="8" t="s">
        <v>16</v>
      </c>
      <c r="C11" s="16" t="s">
        <v>33</v>
      </c>
      <c r="D11" s="78">
        <v>240</v>
      </c>
      <c r="E11" s="79">
        <v>180</v>
      </c>
      <c r="F11" s="79">
        <v>180</v>
      </c>
      <c r="G11" s="79">
        <v>180</v>
      </c>
      <c r="H11" s="79">
        <v>56</v>
      </c>
      <c r="I11" s="79">
        <v>240</v>
      </c>
      <c r="J11" s="80">
        <v>180</v>
      </c>
      <c r="K11" s="28">
        <f t="shared" si="0"/>
        <v>1256</v>
      </c>
      <c r="L11" s="16"/>
      <c r="M11" s="9">
        <f t="shared" si="1"/>
        <v>1256</v>
      </c>
      <c r="N11" s="33">
        <f t="shared" si="2"/>
        <v>890.78014184397159</v>
      </c>
    </row>
    <row r="12" spans="1:14" x14ac:dyDescent="0.25">
      <c r="A12" s="25">
        <v>10</v>
      </c>
      <c r="B12" s="6" t="s">
        <v>5</v>
      </c>
      <c r="C12" s="16" t="s">
        <v>31</v>
      </c>
      <c r="D12" s="78">
        <v>85</v>
      </c>
      <c r="E12" s="79">
        <v>180</v>
      </c>
      <c r="F12" s="79">
        <v>116</v>
      </c>
      <c r="G12" s="79">
        <v>91</v>
      </c>
      <c r="H12" s="79">
        <v>180</v>
      </c>
      <c r="I12" s="79">
        <v>195</v>
      </c>
      <c r="J12" s="80">
        <v>120</v>
      </c>
      <c r="K12" s="28">
        <f t="shared" si="0"/>
        <v>967</v>
      </c>
      <c r="L12" s="16"/>
      <c r="M12" s="9">
        <f t="shared" si="1"/>
        <v>967</v>
      </c>
      <c r="N12" s="33">
        <f t="shared" si="2"/>
        <v>685.81560283687941</v>
      </c>
    </row>
    <row r="13" spans="1:14" x14ac:dyDescent="0.25">
      <c r="A13" s="25">
        <v>11</v>
      </c>
      <c r="B13" s="8" t="s">
        <v>19</v>
      </c>
      <c r="C13" s="16" t="s">
        <v>35</v>
      </c>
      <c r="D13" s="78">
        <v>240</v>
      </c>
      <c r="E13" s="79">
        <v>180</v>
      </c>
      <c r="F13" s="79">
        <v>180</v>
      </c>
      <c r="G13" s="79">
        <v>149</v>
      </c>
      <c r="H13" s="79">
        <v>180</v>
      </c>
      <c r="I13" s="79"/>
      <c r="J13" s="80"/>
      <c r="K13" s="28">
        <f t="shared" si="0"/>
        <v>929</v>
      </c>
      <c r="L13" s="16"/>
      <c r="M13" s="9">
        <f t="shared" si="1"/>
        <v>929</v>
      </c>
      <c r="N13" s="33">
        <f t="shared" si="2"/>
        <v>658.86524822695037</v>
      </c>
    </row>
    <row r="14" spans="1:14" ht="15.75" thickBot="1" x14ac:dyDescent="0.3">
      <c r="A14" s="25">
        <v>12</v>
      </c>
      <c r="B14" s="1" t="s">
        <v>45</v>
      </c>
      <c r="C14" s="11" t="s">
        <v>54</v>
      </c>
      <c r="D14" s="81">
        <v>157</v>
      </c>
      <c r="E14" s="82">
        <v>180</v>
      </c>
      <c r="F14" s="82">
        <v>180</v>
      </c>
      <c r="G14" s="82">
        <v>180</v>
      </c>
      <c r="H14" s="82">
        <v>114</v>
      </c>
      <c r="I14" s="82"/>
      <c r="J14" s="83"/>
      <c r="K14" s="28">
        <f t="shared" si="0"/>
        <v>811</v>
      </c>
      <c r="L14" s="11"/>
      <c r="M14" s="9">
        <f t="shared" si="1"/>
        <v>811</v>
      </c>
      <c r="N14" s="33">
        <f t="shared" si="2"/>
        <v>575.17730496453896</v>
      </c>
    </row>
    <row r="15" spans="1:14" ht="15.75" thickBot="1" x14ac:dyDescent="0.3">
      <c r="A15" s="115" t="s">
        <v>71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7"/>
    </row>
    <row r="16" spans="1:14" ht="15.75" thickBot="1" x14ac:dyDescent="0.3"/>
    <row r="17" spans="1:14" ht="15.75" thickBot="1" x14ac:dyDescent="0.3">
      <c r="A17" s="112" t="s">
        <v>50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4"/>
    </row>
    <row r="18" spans="1:14" ht="15.75" thickBot="1" x14ac:dyDescent="0.3">
      <c r="A18" s="1" t="s">
        <v>0</v>
      </c>
      <c r="B18" s="2" t="s">
        <v>1</v>
      </c>
      <c r="C18" s="11" t="s">
        <v>2</v>
      </c>
      <c r="D18" s="14">
        <v>1</v>
      </c>
      <c r="E18" s="13">
        <v>2</v>
      </c>
      <c r="F18" s="13">
        <v>3</v>
      </c>
      <c r="G18" s="13">
        <v>4</v>
      </c>
      <c r="H18" s="13">
        <v>5</v>
      </c>
      <c r="I18" s="13">
        <v>6</v>
      </c>
      <c r="J18" s="15">
        <v>7</v>
      </c>
      <c r="K18" s="11" t="s">
        <v>3</v>
      </c>
      <c r="L18" s="11" t="s">
        <v>4</v>
      </c>
      <c r="M18" s="11" t="s">
        <v>6</v>
      </c>
      <c r="N18" s="11" t="s">
        <v>7</v>
      </c>
    </row>
    <row r="19" spans="1:14" x14ac:dyDescent="0.25">
      <c r="A19" s="24">
        <v>1</v>
      </c>
      <c r="B19" s="3" t="s">
        <v>8</v>
      </c>
      <c r="C19" s="12" t="s">
        <v>39</v>
      </c>
      <c r="D19" s="18">
        <v>240</v>
      </c>
      <c r="E19" s="19">
        <v>180</v>
      </c>
      <c r="F19" s="19">
        <v>180</v>
      </c>
      <c r="G19" s="19">
        <v>180</v>
      </c>
      <c r="H19" s="19">
        <v>180</v>
      </c>
      <c r="I19" s="19">
        <v>180</v>
      </c>
      <c r="J19" s="20">
        <v>177</v>
      </c>
      <c r="K19" s="28">
        <f t="shared" ref="K19:K24" si="3">SUM(D19:J19)</f>
        <v>1317</v>
      </c>
      <c r="L19" s="5"/>
      <c r="M19" s="31">
        <f t="shared" ref="M19:M24" si="4">K19</f>
        <v>1317</v>
      </c>
      <c r="N19" s="4">
        <v>1000</v>
      </c>
    </row>
    <row r="20" spans="1:14" x14ac:dyDescent="0.25">
      <c r="A20" s="25">
        <v>2</v>
      </c>
      <c r="B20" s="8" t="s">
        <v>11</v>
      </c>
      <c r="C20" s="9" t="s">
        <v>41</v>
      </c>
      <c r="D20" s="21">
        <v>240</v>
      </c>
      <c r="E20" s="17">
        <v>180</v>
      </c>
      <c r="F20" s="17">
        <v>159</v>
      </c>
      <c r="G20" s="17">
        <v>175</v>
      </c>
      <c r="H20" s="17">
        <v>180</v>
      </c>
      <c r="I20" s="17">
        <v>180</v>
      </c>
      <c r="J20" s="17">
        <v>180</v>
      </c>
      <c r="K20" s="28">
        <f t="shared" si="3"/>
        <v>1294</v>
      </c>
      <c r="L20" s="6"/>
      <c r="M20" s="9">
        <f t="shared" si="4"/>
        <v>1294</v>
      </c>
      <c r="N20" s="33">
        <f>M20*1000/$K$19</f>
        <v>982.53606681852693</v>
      </c>
    </row>
    <row r="21" spans="1:14" x14ac:dyDescent="0.25">
      <c r="A21" s="25">
        <v>3</v>
      </c>
      <c r="B21" s="8" t="s">
        <v>12</v>
      </c>
      <c r="C21" s="9" t="s">
        <v>38</v>
      </c>
      <c r="D21" s="21">
        <v>226</v>
      </c>
      <c r="E21" s="17">
        <v>180</v>
      </c>
      <c r="F21" s="17">
        <v>180</v>
      </c>
      <c r="G21" s="17">
        <v>180</v>
      </c>
      <c r="H21" s="17">
        <v>167</v>
      </c>
      <c r="I21" s="17">
        <v>180</v>
      </c>
      <c r="J21" s="22">
        <v>180</v>
      </c>
      <c r="K21" s="28">
        <f t="shared" si="3"/>
        <v>1293</v>
      </c>
      <c r="L21" s="6"/>
      <c r="M21" s="9">
        <f t="shared" si="4"/>
        <v>1293</v>
      </c>
      <c r="N21" s="33">
        <f t="shared" ref="N21:N24" si="5">M21*1000/$K$19</f>
        <v>981.77676537585421</v>
      </c>
    </row>
    <row r="22" spans="1:14" x14ac:dyDescent="0.25">
      <c r="A22" s="25">
        <v>4</v>
      </c>
      <c r="B22" s="8" t="s">
        <v>22</v>
      </c>
      <c r="C22" s="7" t="s">
        <v>42</v>
      </c>
      <c r="D22" s="21">
        <v>240</v>
      </c>
      <c r="E22" s="17">
        <v>180</v>
      </c>
      <c r="F22" s="17">
        <v>180</v>
      </c>
      <c r="G22" s="17">
        <v>180</v>
      </c>
      <c r="H22" s="17">
        <v>115</v>
      </c>
      <c r="I22" s="17">
        <v>180</v>
      </c>
      <c r="J22" s="22">
        <v>180</v>
      </c>
      <c r="K22" s="28">
        <f t="shared" si="3"/>
        <v>1255</v>
      </c>
      <c r="L22" s="6"/>
      <c r="M22" s="9">
        <f t="shared" si="4"/>
        <v>1255</v>
      </c>
      <c r="N22" s="33">
        <f t="shared" si="5"/>
        <v>952.92331055429008</v>
      </c>
    </row>
    <row r="23" spans="1:14" x14ac:dyDescent="0.25">
      <c r="A23" s="25">
        <v>5</v>
      </c>
      <c r="B23" s="6" t="s">
        <v>10</v>
      </c>
      <c r="C23" s="9" t="s">
        <v>48</v>
      </c>
      <c r="D23" s="21">
        <v>238</v>
      </c>
      <c r="E23" s="17">
        <v>170</v>
      </c>
      <c r="F23" s="17">
        <v>118</v>
      </c>
      <c r="G23" s="17">
        <v>139</v>
      </c>
      <c r="H23" s="17">
        <v>180</v>
      </c>
      <c r="I23" s="17">
        <v>180</v>
      </c>
      <c r="J23" s="22">
        <v>180</v>
      </c>
      <c r="K23" s="28">
        <f t="shared" si="3"/>
        <v>1205</v>
      </c>
      <c r="L23" s="6"/>
      <c r="M23" s="9">
        <f t="shared" si="4"/>
        <v>1205</v>
      </c>
      <c r="N23" s="33">
        <f t="shared" si="5"/>
        <v>914.95823842065295</v>
      </c>
    </row>
    <row r="24" spans="1:14" ht="15.75" thickBot="1" x14ac:dyDescent="0.3">
      <c r="A24" s="25">
        <v>6</v>
      </c>
      <c r="B24" s="8" t="s">
        <v>9</v>
      </c>
      <c r="C24" s="7" t="s">
        <v>40</v>
      </c>
      <c r="D24" s="21">
        <v>240</v>
      </c>
      <c r="E24" s="17">
        <v>180</v>
      </c>
      <c r="F24" s="17">
        <v>140</v>
      </c>
      <c r="G24" s="17">
        <v>180</v>
      </c>
      <c r="H24" s="17">
        <v>86</v>
      </c>
      <c r="I24" s="17">
        <v>180</v>
      </c>
      <c r="J24" s="22">
        <v>180</v>
      </c>
      <c r="K24" s="28">
        <f t="shared" si="3"/>
        <v>1186</v>
      </c>
      <c r="L24" s="6"/>
      <c r="M24" s="9">
        <f t="shared" si="4"/>
        <v>1186</v>
      </c>
      <c r="N24" s="33">
        <f t="shared" si="5"/>
        <v>900.53151100987088</v>
      </c>
    </row>
    <row r="25" spans="1:14" ht="15.75" thickBot="1" x14ac:dyDescent="0.3">
      <c r="A25" s="106" t="s">
        <v>70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11"/>
    </row>
    <row r="26" spans="1:14" ht="15.75" thickBot="1" x14ac:dyDescent="0.3"/>
    <row r="27" spans="1:14" ht="15.75" thickBot="1" x14ac:dyDescent="0.3">
      <c r="A27" s="118" t="s">
        <v>51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4"/>
    </row>
    <row r="28" spans="1:14" ht="15.75" thickBot="1" x14ac:dyDescent="0.3">
      <c r="A28" s="1" t="s">
        <v>0</v>
      </c>
      <c r="B28" s="2" t="s">
        <v>1</v>
      </c>
      <c r="C28" s="11" t="s">
        <v>2</v>
      </c>
      <c r="D28" s="14">
        <v>1</v>
      </c>
      <c r="E28" s="13">
        <v>2</v>
      </c>
      <c r="F28" s="13">
        <v>3</v>
      </c>
      <c r="G28" s="13">
        <v>4</v>
      </c>
      <c r="H28" s="13">
        <v>5</v>
      </c>
      <c r="I28" s="13">
        <v>6</v>
      </c>
      <c r="J28" s="15">
        <v>7</v>
      </c>
      <c r="K28" s="11" t="s">
        <v>3</v>
      </c>
      <c r="L28" s="11" t="s">
        <v>4</v>
      </c>
      <c r="M28" s="11" t="s">
        <v>6</v>
      </c>
      <c r="N28" s="11" t="s">
        <v>7</v>
      </c>
    </row>
    <row r="29" spans="1:14" x14ac:dyDescent="0.25">
      <c r="A29" s="24">
        <v>1</v>
      </c>
      <c r="B29" s="3" t="s">
        <v>14</v>
      </c>
      <c r="C29" s="12" t="s">
        <v>60</v>
      </c>
      <c r="D29" s="18">
        <v>240</v>
      </c>
      <c r="E29" s="19">
        <v>180</v>
      </c>
      <c r="F29" s="19" t="s">
        <v>13</v>
      </c>
      <c r="G29" s="19">
        <v>180</v>
      </c>
      <c r="H29" s="19" t="s">
        <v>13</v>
      </c>
      <c r="I29" s="19">
        <v>180</v>
      </c>
      <c r="J29" s="20" t="s">
        <v>13</v>
      </c>
      <c r="K29" s="28">
        <f t="shared" ref="K29:K31" si="6">SUM(D29:J29)</f>
        <v>780</v>
      </c>
      <c r="L29" s="5"/>
      <c r="M29" s="9">
        <f>K29</f>
        <v>780</v>
      </c>
      <c r="N29" s="4">
        <v>1000</v>
      </c>
    </row>
    <row r="30" spans="1:14" x14ac:dyDescent="0.25">
      <c r="A30" s="25">
        <v>2</v>
      </c>
      <c r="B30" s="6" t="s">
        <v>15</v>
      </c>
      <c r="C30" s="7" t="s">
        <v>59</v>
      </c>
      <c r="D30" s="21">
        <v>87</v>
      </c>
      <c r="E30" s="17">
        <v>180</v>
      </c>
      <c r="F30" s="17" t="s">
        <v>13</v>
      </c>
      <c r="G30" s="17">
        <v>149</v>
      </c>
      <c r="H30" s="17" t="s">
        <v>13</v>
      </c>
      <c r="I30" s="17">
        <v>180</v>
      </c>
      <c r="J30" s="22" t="s">
        <v>13</v>
      </c>
      <c r="K30" s="28">
        <f t="shared" si="6"/>
        <v>596</v>
      </c>
      <c r="L30" s="6"/>
      <c r="M30" s="9">
        <f>K30</f>
        <v>596</v>
      </c>
      <c r="N30" s="33">
        <f>M30*1000/$M$29</f>
        <v>764.10256410256409</v>
      </c>
    </row>
    <row r="31" spans="1:14" ht="15.75" thickBot="1" x14ac:dyDescent="0.3">
      <c r="A31" s="25">
        <v>3</v>
      </c>
      <c r="B31" s="8" t="s">
        <v>23</v>
      </c>
      <c r="C31" s="9" t="s">
        <v>58</v>
      </c>
      <c r="D31" s="21" t="s">
        <v>13</v>
      </c>
      <c r="E31" s="17">
        <v>19</v>
      </c>
      <c r="F31" s="17">
        <v>180</v>
      </c>
      <c r="G31" s="17">
        <v>4</v>
      </c>
      <c r="H31" s="17" t="s">
        <v>13</v>
      </c>
      <c r="I31" s="17" t="s">
        <v>13</v>
      </c>
      <c r="J31" s="22" t="s">
        <v>13</v>
      </c>
      <c r="K31" s="28">
        <f t="shared" si="6"/>
        <v>203</v>
      </c>
      <c r="L31" s="6"/>
      <c r="M31" s="9">
        <f>K31</f>
        <v>203</v>
      </c>
      <c r="N31" s="33">
        <f>M31*1000/$M$29</f>
        <v>260.25641025641028</v>
      </c>
    </row>
    <row r="32" spans="1:14" ht="15.75" thickBot="1" x14ac:dyDescent="0.3">
      <c r="A32" s="106" t="s">
        <v>72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11"/>
    </row>
    <row r="34" spans="3:14" x14ac:dyDescent="0.25">
      <c r="C34"/>
      <c r="J34" s="30"/>
      <c r="K34" s="30"/>
      <c r="M34"/>
      <c r="N34"/>
    </row>
    <row r="35" spans="3:14" x14ac:dyDescent="0.25">
      <c r="C35"/>
      <c r="J35" s="30"/>
      <c r="K35" s="30"/>
      <c r="M35"/>
      <c r="N35"/>
    </row>
    <row r="36" spans="3:14" x14ac:dyDescent="0.25">
      <c r="C36"/>
      <c r="J36" s="30"/>
      <c r="K36" s="30"/>
      <c r="M36"/>
      <c r="N36"/>
    </row>
    <row r="37" spans="3:14" x14ac:dyDescent="0.25">
      <c r="C37"/>
      <c r="J37" s="30"/>
      <c r="K37" s="30"/>
      <c r="M37"/>
      <c r="N37"/>
    </row>
    <row r="38" spans="3:14" x14ac:dyDescent="0.25">
      <c r="C38"/>
      <c r="J38" s="30"/>
      <c r="K38" s="30"/>
      <c r="M38"/>
      <c r="N38"/>
    </row>
    <row r="39" spans="3:14" x14ac:dyDescent="0.25">
      <c r="C39"/>
      <c r="J39" s="30"/>
      <c r="K39" s="30"/>
      <c r="M39"/>
      <c r="N39"/>
    </row>
    <row r="40" spans="3:14" x14ac:dyDescent="0.25">
      <c r="C40"/>
      <c r="J40" s="30"/>
      <c r="K40" s="30"/>
      <c r="M40"/>
      <c r="N40"/>
    </row>
    <row r="41" spans="3:14" x14ac:dyDescent="0.25">
      <c r="C41"/>
      <c r="J41" s="30"/>
      <c r="K41" s="30"/>
      <c r="M41"/>
      <c r="N41"/>
    </row>
  </sheetData>
  <sortState ref="B19:N24">
    <sortCondition descending="1" ref="M18"/>
  </sortState>
  <mergeCells count="6">
    <mergeCell ref="A32:N32"/>
    <mergeCell ref="A17:N17"/>
    <mergeCell ref="A25:N25"/>
    <mergeCell ref="A1:N1"/>
    <mergeCell ref="A15:N15"/>
    <mergeCell ref="A27:N2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N29" sqref="N29"/>
    </sheetView>
  </sheetViews>
  <sheetFormatPr baseColWidth="10" defaultRowHeight="15" x14ac:dyDescent="0.25"/>
  <cols>
    <col min="1" max="1" width="5.140625" bestFit="1" customWidth="1"/>
    <col min="2" max="2" width="33" bestFit="1" customWidth="1"/>
    <col min="3" max="3" width="12.42578125" style="39" bestFit="1" customWidth="1"/>
    <col min="12" max="12" width="11.42578125" customWidth="1"/>
    <col min="13" max="13" width="11.42578125" style="39" customWidth="1"/>
    <col min="14" max="14" width="12.5703125" style="39" bestFit="1" customWidth="1"/>
  </cols>
  <sheetData>
    <row r="1" spans="1:14" ht="15.75" thickBot="1" x14ac:dyDescent="0.3">
      <c r="A1" s="112" t="s">
        <v>73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4"/>
    </row>
    <row r="2" spans="1:14" ht="15.75" thickBot="1" x14ac:dyDescent="0.3">
      <c r="A2" s="1" t="s">
        <v>0</v>
      </c>
      <c r="B2" s="2" t="s">
        <v>1</v>
      </c>
      <c r="C2" s="11" t="s">
        <v>2</v>
      </c>
      <c r="D2" s="14">
        <v>1</v>
      </c>
      <c r="E2" s="13">
        <v>2</v>
      </c>
      <c r="F2" s="13">
        <v>3</v>
      </c>
      <c r="G2" s="13">
        <v>4</v>
      </c>
      <c r="H2" s="13">
        <v>5</v>
      </c>
      <c r="I2" s="13">
        <v>6</v>
      </c>
      <c r="J2" s="15">
        <v>7</v>
      </c>
      <c r="K2" s="11" t="s">
        <v>3</v>
      </c>
      <c r="L2" s="11" t="s">
        <v>4</v>
      </c>
      <c r="M2" s="11" t="s">
        <v>6</v>
      </c>
      <c r="N2" s="11" t="s">
        <v>7</v>
      </c>
    </row>
    <row r="3" spans="1:14" x14ac:dyDescent="0.25">
      <c r="A3" s="24">
        <v>1</v>
      </c>
      <c r="B3" s="51" t="s">
        <v>90</v>
      </c>
      <c r="C3" s="12" t="s">
        <v>91</v>
      </c>
      <c r="D3" s="75">
        <v>240</v>
      </c>
      <c r="E3" s="76">
        <v>180</v>
      </c>
      <c r="F3" s="76">
        <v>180</v>
      </c>
      <c r="G3" s="76">
        <v>180</v>
      </c>
      <c r="H3" s="76">
        <v>240</v>
      </c>
      <c r="I3" s="76">
        <v>180</v>
      </c>
      <c r="J3" s="77">
        <v>180</v>
      </c>
      <c r="K3" s="27">
        <v>1380</v>
      </c>
      <c r="L3" s="12">
        <v>329</v>
      </c>
      <c r="M3" s="4">
        <v>1709</v>
      </c>
      <c r="N3" s="4">
        <v>1000</v>
      </c>
    </row>
    <row r="4" spans="1:14" x14ac:dyDescent="0.25">
      <c r="A4" s="25">
        <v>2</v>
      </c>
      <c r="B4" s="52" t="s">
        <v>108</v>
      </c>
      <c r="C4" s="16" t="s">
        <v>77</v>
      </c>
      <c r="D4" s="78">
        <v>240</v>
      </c>
      <c r="E4" s="79">
        <v>180</v>
      </c>
      <c r="F4" s="79">
        <v>180</v>
      </c>
      <c r="G4" s="79">
        <v>180</v>
      </c>
      <c r="H4" s="79">
        <v>240</v>
      </c>
      <c r="I4" s="79">
        <v>180</v>
      </c>
      <c r="J4" s="80">
        <v>180</v>
      </c>
      <c r="K4" s="28">
        <v>1380</v>
      </c>
      <c r="L4" s="16">
        <v>312</v>
      </c>
      <c r="M4" s="53">
        <v>1692</v>
      </c>
      <c r="N4" s="33">
        <f>(K4+(L4*30/$L$3))*1000/($K$3+30)</f>
        <v>998.90060143568508</v>
      </c>
    </row>
    <row r="5" spans="1:14" x14ac:dyDescent="0.25">
      <c r="A5" s="25">
        <v>3</v>
      </c>
      <c r="B5" s="6" t="s">
        <v>80</v>
      </c>
      <c r="C5" s="16" t="s">
        <v>81</v>
      </c>
      <c r="D5" s="78">
        <v>240</v>
      </c>
      <c r="E5" s="79">
        <v>180</v>
      </c>
      <c r="F5" s="79">
        <v>180</v>
      </c>
      <c r="G5" s="79">
        <v>180</v>
      </c>
      <c r="H5" s="79">
        <v>240</v>
      </c>
      <c r="I5" s="79">
        <v>180</v>
      </c>
      <c r="J5" s="80">
        <v>180</v>
      </c>
      <c r="K5" s="28">
        <v>1380</v>
      </c>
      <c r="L5" s="16">
        <v>303</v>
      </c>
      <c r="M5" s="9">
        <v>1683</v>
      </c>
      <c r="N5" s="33">
        <f t="shared" ref="N5:N13" si="0">(K5+(L5*30/$L$3))*1000/($K$3+30)</f>
        <v>998.31856690163602</v>
      </c>
    </row>
    <row r="6" spans="1:14" x14ac:dyDescent="0.25">
      <c r="A6" s="25">
        <v>4</v>
      </c>
      <c r="B6" s="8" t="s">
        <v>84</v>
      </c>
      <c r="C6" s="16" t="s">
        <v>85</v>
      </c>
      <c r="D6" s="78">
        <v>240</v>
      </c>
      <c r="E6" s="79">
        <v>180</v>
      </c>
      <c r="F6" s="79">
        <v>180</v>
      </c>
      <c r="G6" s="79">
        <v>180</v>
      </c>
      <c r="H6" s="79">
        <v>240</v>
      </c>
      <c r="I6" s="79">
        <v>180</v>
      </c>
      <c r="J6" s="80">
        <v>180</v>
      </c>
      <c r="K6" s="28">
        <v>1380</v>
      </c>
      <c r="L6" s="16">
        <v>27</v>
      </c>
      <c r="M6" s="9">
        <v>1407</v>
      </c>
      <c r="N6" s="33">
        <f t="shared" si="0"/>
        <v>980.46950785746628</v>
      </c>
    </row>
    <row r="7" spans="1:14" x14ac:dyDescent="0.25">
      <c r="A7" s="25">
        <v>5</v>
      </c>
      <c r="B7" s="8" t="s">
        <v>86</v>
      </c>
      <c r="C7" s="16" t="s">
        <v>87</v>
      </c>
      <c r="D7" s="78">
        <v>240</v>
      </c>
      <c r="E7" s="79">
        <v>180</v>
      </c>
      <c r="F7" s="79">
        <v>180</v>
      </c>
      <c r="G7" s="79">
        <v>152</v>
      </c>
      <c r="H7" s="79">
        <v>240</v>
      </c>
      <c r="I7" s="79">
        <v>180</v>
      </c>
      <c r="J7" s="80">
        <v>180</v>
      </c>
      <c r="K7" s="28">
        <v>1352</v>
      </c>
      <c r="L7" s="16"/>
      <c r="M7" s="9">
        <v>1352</v>
      </c>
      <c r="N7" s="33">
        <f t="shared" si="0"/>
        <v>958.86524822695037</v>
      </c>
    </row>
    <row r="8" spans="1:14" x14ac:dyDescent="0.25">
      <c r="A8" s="25">
        <v>6</v>
      </c>
      <c r="B8" s="8" t="s">
        <v>131</v>
      </c>
      <c r="C8" s="16" t="s">
        <v>89</v>
      </c>
      <c r="D8" s="78">
        <v>240</v>
      </c>
      <c r="E8" s="79">
        <v>180</v>
      </c>
      <c r="F8" s="79">
        <v>180</v>
      </c>
      <c r="G8" s="79">
        <v>180</v>
      </c>
      <c r="H8" s="79">
        <v>198</v>
      </c>
      <c r="I8" s="79">
        <v>180</v>
      </c>
      <c r="J8" s="80">
        <v>180</v>
      </c>
      <c r="K8" s="28">
        <v>1338</v>
      </c>
      <c r="L8" s="16"/>
      <c r="M8" s="9">
        <v>1338</v>
      </c>
      <c r="N8" s="33">
        <f t="shared" si="0"/>
        <v>948.936170212766</v>
      </c>
    </row>
    <row r="9" spans="1:14" x14ac:dyDescent="0.25">
      <c r="A9" s="25">
        <v>7</v>
      </c>
      <c r="B9" s="6" t="s">
        <v>94</v>
      </c>
      <c r="C9" s="16" t="s">
        <v>95</v>
      </c>
      <c r="D9" s="78">
        <v>240</v>
      </c>
      <c r="E9" s="79">
        <v>180</v>
      </c>
      <c r="F9" s="79">
        <v>180</v>
      </c>
      <c r="G9" s="79">
        <v>180</v>
      </c>
      <c r="H9" s="79">
        <v>240</v>
      </c>
      <c r="I9" s="79">
        <v>148</v>
      </c>
      <c r="J9" s="80">
        <v>154</v>
      </c>
      <c r="K9" s="28">
        <v>1322</v>
      </c>
      <c r="L9" s="16"/>
      <c r="M9" s="9">
        <v>1322</v>
      </c>
      <c r="N9" s="33">
        <f t="shared" si="0"/>
        <v>937.58865248226948</v>
      </c>
    </row>
    <row r="10" spans="1:14" x14ac:dyDescent="0.25">
      <c r="A10" s="25">
        <v>8</v>
      </c>
      <c r="B10" s="8" t="s">
        <v>78</v>
      </c>
      <c r="C10" s="16" t="s">
        <v>79</v>
      </c>
      <c r="D10" s="78">
        <v>240</v>
      </c>
      <c r="E10" s="79">
        <v>180</v>
      </c>
      <c r="F10" s="79">
        <v>180</v>
      </c>
      <c r="G10" s="79">
        <v>180</v>
      </c>
      <c r="H10" s="79">
        <v>120</v>
      </c>
      <c r="I10" s="79">
        <v>180</v>
      </c>
      <c r="J10" s="80">
        <v>180</v>
      </c>
      <c r="K10" s="28">
        <v>1260</v>
      </c>
      <c r="L10" s="16"/>
      <c r="M10" s="9">
        <v>1260</v>
      </c>
      <c r="N10" s="33">
        <f t="shared" si="0"/>
        <v>893.61702127659578</v>
      </c>
    </row>
    <row r="11" spans="1:14" x14ac:dyDescent="0.25">
      <c r="A11" s="25">
        <v>9</v>
      </c>
      <c r="B11" s="8" t="s">
        <v>82</v>
      </c>
      <c r="C11" s="16" t="s">
        <v>83</v>
      </c>
      <c r="D11" s="78">
        <v>240</v>
      </c>
      <c r="E11" s="79">
        <v>180</v>
      </c>
      <c r="F11" s="79">
        <v>180</v>
      </c>
      <c r="G11" s="79">
        <v>180</v>
      </c>
      <c r="H11" s="79">
        <v>103</v>
      </c>
      <c r="I11" s="79">
        <v>180</v>
      </c>
      <c r="J11" s="80">
        <v>155</v>
      </c>
      <c r="K11" s="28">
        <v>1218</v>
      </c>
      <c r="L11" s="16"/>
      <c r="M11" s="9">
        <v>1218</v>
      </c>
      <c r="N11" s="33">
        <f t="shared" si="0"/>
        <v>863.82978723404256</v>
      </c>
    </row>
    <row r="12" spans="1:14" x14ac:dyDescent="0.25">
      <c r="A12" s="25">
        <v>10</v>
      </c>
      <c r="B12" s="6" t="s">
        <v>96</v>
      </c>
      <c r="C12" s="16" t="s">
        <v>97</v>
      </c>
      <c r="D12" s="78">
        <v>240</v>
      </c>
      <c r="E12" s="79">
        <v>180</v>
      </c>
      <c r="F12" s="79">
        <v>180</v>
      </c>
      <c r="G12" s="79">
        <v>180</v>
      </c>
      <c r="H12" s="79">
        <v>73</v>
      </c>
      <c r="I12" s="79">
        <v>180</v>
      </c>
      <c r="J12" s="80">
        <v>180</v>
      </c>
      <c r="K12" s="28">
        <v>1213</v>
      </c>
      <c r="L12" s="16"/>
      <c r="M12" s="9">
        <v>1213</v>
      </c>
      <c r="N12" s="33">
        <f t="shared" si="0"/>
        <v>860.28368794326241</v>
      </c>
    </row>
    <row r="13" spans="1:14" ht="15.75" thickBot="1" x14ac:dyDescent="0.3">
      <c r="A13" s="25">
        <v>11</v>
      </c>
      <c r="B13" s="8" t="s">
        <v>92</v>
      </c>
      <c r="C13" s="16" t="s">
        <v>93</v>
      </c>
      <c r="D13" s="78">
        <v>42</v>
      </c>
      <c r="E13" s="79">
        <v>180</v>
      </c>
      <c r="F13" s="79">
        <v>180</v>
      </c>
      <c r="G13" s="79">
        <v>180</v>
      </c>
      <c r="H13" s="79">
        <v>219</v>
      </c>
      <c r="I13" s="79">
        <v>180</v>
      </c>
      <c r="J13" s="80">
        <v>69</v>
      </c>
      <c r="K13" s="28">
        <v>1050</v>
      </c>
      <c r="L13" s="16"/>
      <c r="M13" s="9">
        <v>1050</v>
      </c>
      <c r="N13" s="33">
        <f t="shared" si="0"/>
        <v>744.68085106382978</v>
      </c>
    </row>
    <row r="14" spans="1:14" ht="15.75" thickBot="1" x14ac:dyDescent="0.3">
      <c r="A14" s="115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7"/>
    </row>
    <row r="15" spans="1:14" ht="15.75" thickBot="1" x14ac:dyDescent="0.3"/>
    <row r="16" spans="1:14" ht="15.75" thickBot="1" x14ac:dyDescent="0.3">
      <c r="A16" s="112" t="s">
        <v>75</v>
      </c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4"/>
    </row>
    <row r="17" spans="1:14" ht="15.75" thickBot="1" x14ac:dyDescent="0.3">
      <c r="A17" s="1" t="s">
        <v>0</v>
      </c>
      <c r="B17" s="2" t="s">
        <v>1</v>
      </c>
      <c r="C17" s="11" t="s">
        <v>2</v>
      </c>
      <c r="D17" s="14">
        <v>1</v>
      </c>
      <c r="E17" s="13">
        <v>2</v>
      </c>
      <c r="F17" s="13">
        <v>3</v>
      </c>
      <c r="G17" s="13">
        <v>4</v>
      </c>
      <c r="H17" s="13">
        <v>5</v>
      </c>
      <c r="I17" s="13">
        <v>6</v>
      </c>
      <c r="J17" s="15">
        <v>7</v>
      </c>
      <c r="K17" s="11" t="s">
        <v>3</v>
      </c>
      <c r="L17" s="11" t="s">
        <v>4</v>
      </c>
      <c r="M17" s="11" t="s">
        <v>6</v>
      </c>
      <c r="N17" s="11" t="s">
        <v>7</v>
      </c>
    </row>
    <row r="18" spans="1:14" x14ac:dyDescent="0.25">
      <c r="A18" s="24">
        <v>1</v>
      </c>
      <c r="B18" s="3" t="s">
        <v>115</v>
      </c>
      <c r="C18" s="12" t="s">
        <v>116</v>
      </c>
      <c r="D18" s="18">
        <v>240</v>
      </c>
      <c r="E18" s="19">
        <v>240</v>
      </c>
      <c r="F18" s="19">
        <v>180</v>
      </c>
      <c r="G18" s="19">
        <v>180</v>
      </c>
      <c r="H18" s="19">
        <v>180</v>
      </c>
      <c r="I18" s="19">
        <v>180</v>
      </c>
      <c r="J18" s="20">
        <v>180</v>
      </c>
      <c r="K18" s="28">
        <v>1380</v>
      </c>
      <c r="L18" s="57">
        <v>360</v>
      </c>
      <c r="M18" s="31">
        <v>1740</v>
      </c>
      <c r="N18" s="4">
        <v>1000</v>
      </c>
    </row>
    <row r="19" spans="1:14" x14ac:dyDescent="0.25">
      <c r="A19" s="25">
        <v>2</v>
      </c>
      <c r="B19" s="8" t="s">
        <v>119</v>
      </c>
      <c r="C19" s="9" t="s">
        <v>120</v>
      </c>
      <c r="D19" s="21">
        <v>240</v>
      </c>
      <c r="E19" s="17">
        <v>240</v>
      </c>
      <c r="F19" s="17">
        <v>180</v>
      </c>
      <c r="G19" s="17">
        <v>180</v>
      </c>
      <c r="H19" s="17">
        <v>180</v>
      </c>
      <c r="I19" s="17">
        <v>180</v>
      </c>
      <c r="J19" s="17">
        <v>180</v>
      </c>
      <c r="K19" s="28">
        <v>1380</v>
      </c>
      <c r="L19" s="7">
        <v>333</v>
      </c>
      <c r="M19" s="9">
        <v>1713</v>
      </c>
      <c r="N19" s="33">
        <f>(K19+(L19*30/$L$18))*1000/($K$18+30)</f>
        <v>998.40425531914889</v>
      </c>
    </row>
    <row r="20" spans="1:14" x14ac:dyDescent="0.25">
      <c r="A20" s="25">
        <v>3</v>
      </c>
      <c r="B20" s="8" t="s">
        <v>109</v>
      </c>
      <c r="C20" s="9" t="s">
        <v>110</v>
      </c>
      <c r="D20" s="21">
        <v>240</v>
      </c>
      <c r="E20" s="17">
        <v>240</v>
      </c>
      <c r="F20" s="17">
        <v>180</v>
      </c>
      <c r="G20" s="17">
        <v>180</v>
      </c>
      <c r="H20" s="17">
        <v>175</v>
      </c>
      <c r="I20" s="17">
        <v>180</v>
      </c>
      <c r="J20" s="22">
        <v>180</v>
      </c>
      <c r="K20" s="28">
        <v>1375</v>
      </c>
      <c r="L20" s="6"/>
      <c r="M20" s="9">
        <v>1375</v>
      </c>
      <c r="N20" s="33">
        <f t="shared" ref="N20:N22" si="1">(K20+(L20*30/$L$18))*1000/($K$18+30)</f>
        <v>975.17730496453896</v>
      </c>
    </row>
    <row r="21" spans="1:14" x14ac:dyDescent="0.25">
      <c r="A21" s="25">
        <v>4</v>
      </c>
      <c r="B21" s="8" t="s">
        <v>111</v>
      </c>
      <c r="C21" s="7" t="s">
        <v>112</v>
      </c>
      <c r="D21" s="21">
        <v>240</v>
      </c>
      <c r="E21" s="17">
        <v>207</v>
      </c>
      <c r="F21" s="17">
        <v>180</v>
      </c>
      <c r="G21" s="17">
        <v>180</v>
      </c>
      <c r="H21" s="17">
        <v>180</v>
      </c>
      <c r="I21" s="17">
        <v>107</v>
      </c>
      <c r="J21" s="22">
        <v>180</v>
      </c>
      <c r="K21" s="28">
        <v>1274</v>
      </c>
      <c r="L21" s="6"/>
      <c r="M21" s="9">
        <v>1274</v>
      </c>
      <c r="N21" s="33">
        <f t="shared" si="1"/>
        <v>903.54609929078015</v>
      </c>
    </row>
    <row r="22" spans="1:14" ht="15.75" thickBot="1" x14ac:dyDescent="0.3">
      <c r="A22" s="25">
        <v>5</v>
      </c>
      <c r="B22" s="6" t="s">
        <v>113</v>
      </c>
      <c r="C22" s="9" t="s">
        <v>114</v>
      </c>
      <c r="D22" s="21">
        <v>128</v>
      </c>
      <c r="E22" s="17">
        <v>192</v>
      </c>
      <c r="F22" s="17">
        <v>180</v>
      </c>
      <c r="G22" s="17">
        <v>180</v>
      </c>
      <c r="H22" s="17">
        <v>180</v>
      </c>
      <c r="I22" s="17">
        <v>180</v>
      </c>
      <c r="J22" s="22">
        <v>180</v>
      </c>
      <c r="K22" s="28">
        <v>1220</v>
      </c>
      <c r="L22" s="6"/>
      <c r="M22" s="9">
        <v>1220</v>
      </c>
      <c r="N22" s="33">
        <f t="shared" si="1"/>
        <v>865.24822695035459</v>
      </c>
    </row>
    <row r="23" spans="1:14" ht="15.75" thickBot="1" x14ac:dyDescent="0.3">
      <c r="A23" s="106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11"/>
    </row>
    <row r="24" spans="1:14" ht="15.75" thickBot="1" x14ac:dyDescent="0.3"/>
    <row r="25" spans="1:14" ht="15.75" thickBot="1" x14ac:dyDescent="0.3">
      <c r="A25" s="112" t="s">
        <v>74</v>
      </c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4"/>
    </row>
    <row r="26" spans="1:14" ht="15.75" thickBot="1" x14ac:dyDescent="0.3">
      <c r="A26" s="1" t="s">
        <v>0</v>
      </c>
      <c r="B26" s="2" t="s">
        <v>1</v>
      </c>
      <c r="C26" s="11" t="s">
        <v>2</v>
      </c>
      <c r="D26" s="14">
        <v>1</v>
      </c>
      <c r="E26" s="13">
        <v>2</v>
      </c>
      <c r="F26" s="13">
        <v>3</v>
      </c>
      <c r="G26" s="13">
        <v>4</v>
      </c>
      <c r="H26" s="13">
        <v>5</v>
      </c>
      <c r="I26" s="13">
        <v>6</v>
      </c>
      <c r="J26" s="15">
        <v>7</v>
      </c>
      <c r="K26" s="11" t="s">
        <v>3</v>
      </c>
      <c r="L26" s="11" t="s">
        <v>4</v>
      </c>
      <c r="M26" s="11" t="s">
        <v>6</v>
      </c>
      <c r="N26" s="11" t="s">
        <v>7</v>
      </c>
    </row>
    <row r="27" spans="1:14" x14ac:dyDescent="0.25">
      <c r="A27" s="24">
        <v>1</v>
      </c>
      <c r="B27" s="3" t="s">
        <v>121</v>
      </c>
      <c r="C27" s="12" t="s">
        <v>122</v>
      </c>
      <c r="D27" s="18">
        <v>240</v>
      </c>
      <c r="E27" s="19">
        <v>180</v>
      </c>
      <c r="F27" s="19">
        <v>180</v>
      </c>
      <c r="G27" s="19">
        <v>240</v>
      </c>
      <c r="H27" s="19">
        <v>180</v>
      </c>
      <c r="I27" s="19">
        <v>180</v>
      </c>
      <c r="J27" s="20">
        <v>180</v>
      </c>
      <c r="K27" s="28">
        <v>1380</v>
      </c>
      <c r="L27" s="5"/>
      <c r="M27" s="31">
        <v>1380</v>
      </c>
      <c r="N27" s="4">
        <f>M27*1000/1380</f>
        <v>1000</v>
      </c>
    </row>
    <row r="28" spans="1:14" x14ac:dyDescent="0.25">
      <c r="A28" s="25">
        <v>2</v>
      </c>
      <c r="B28" s="52" t="s">
        <v>125</v>
      </c>
      <c r="C28" s="16" t="s">
        <v>126</v>
      </c>
      <c r="D28" s="21">
        <v>240</v>
      </c>
      <c r="E28" s="17">
        <v>180</v>
      </c>
      <c r="F28" s="17">
        <v>180</v>
      </c>
      <c r="G28" s="17">
        <v>240</v>
      </c>
      <c r="H28" s="17">
        <v>141</v>
      </c>
      <c r="I28" s="17">
        <v>177</v>
      </c>
      <c r="J28" s="22">
        <v>180</v>
      </c>
      <c r="K28" s="28">
        <v>1338</v>
      </c>
      <c r="L28" s="6"/>
      <c r="M28" s="9">
        <v>1338</v>
      </c>
      <c r="N28" s="33">
        <f t="shared" ref="N28:N30" si="2">M28*1000/1380</f>
        <v>969.56521739130437</v>
      </c>
    </row>
    <row r="29" spans="1:14" x14ac:dyDescent="0.25">
      <c r="A29" s="25">
        <v>3</v>
      </c>
      <c r="B29" s="6" t="s">
        <v>127</v>
      </c>
      <c r="C29" s="7" t="s">
        <v>128</v>
      </c>
      <c r="D29" s="21">
        <v>225</v>
      </c>
      <c r="E29" s="17">
        <v>180</v>
      </c>
      <c r="F29" s="17">
        <v>180</v>
      </c>
      <c r="G29" s="17">
        <v>113</v>
      </c>
      <c r="H29" s="17">
        <v>180</v>
      </c>
      <c r="I29" s="17">
        <v>134</v>
      </c>
      <c r="J29" s="22">
        <v>180</v>
      </c>
      <c r="K29" s="28">
        <v>1192</v>
      </c>
      <c r="L29" s="6"/>
      <c r="M29" s="9">
        <v>1192</v>
      </c>
      <c r="N29" s="33">
        <f t="shared" si="2"/>
        <v>863.768115942029</v>
      </c>
    </row>
    <row r="30" spans="1:14" ht="15.75" thickBot="1" x14ac:dyDescent="0.3">
      <c r="A30" s="25">
        <v>4</v>
      </c>
      <c r="B30" s="8" t="s">
        <v>123</v>
      </c>
      <c r="C30" s="9" t="s">
        <v>124</v>
      </c>
      <c r="D30" s="21">
        <v>240</v>
      </c>
      <c r="E30" s="17">
        <v>180</v>
      </c>
      <c r="F30" s="17">
        <v>180</v>
      </c>
      <c r="G30" s="17">
        <v>160</v>
      </c>
      <c r="H30" s="17">
        <v>11</v>
      </c>
      <c r="I30" s="17">
        <v>12</v>
      </c>
      <c r="J30" s="22" t="s">
        <v>13</v>
      </c>
      <c r="K30" s="28">
        <v>783</v>
      </c>
      <c r="L30" s="6"/>
      <c r="M30" s="9">
        <v>783</v>
      </c>
      <c r="N30" s="33">
        <f t="shared" si="2"/>
        <v>567.39130434782612</v>
      </c>
    </row>
    <row r="31" spans="1:14" ht="15.75" thickBot="1" x14ac:dyDescent="0.3">
      <c r="A31" s="106"/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11"/>
    </row>
    <row r="33" spans="3:14" x14ac:dyDescent="0.25">
      <c r="C33"/>
      <c r="J33" s="39"/>
      <c r="K33" s="39"/>
      <c r="M33"/>
      <c r="N33"/>
    </row>
    <row r="34" spans="3:14" x14ac:dyDescent="0.25">
      <c r="C34"/>
      <c r="J34" s="39"/>
      <c r="K34" s="39"/>
      <c r="M34"/>
      <c r="N34"/>
    </row>
    <row r="35" spans="3:14" x14ac:dyDescent="0.25">
      <c r="C35"/>
      <c r="J35" s="39"/>
      <c r="K35" s="39"/>
      <c r="M35"/>
      <c r="N35"/>
    </row>
    <row r="36" spans="3:14" x14ac:dyDescent="0.25">
      <c r="C36"/>
      <c r="J36" s="39"/>
      <c r="K36" s="39"/>
      <c r="M36"/>
      <c r="N36"/>
    </row>
    <row r="37" spans="3:14" x14ac:dyDescent="0.25">
      <c r="C37"/>
      <c r="J37" s="39"/>
      <c r="K37" s="39"/>
      <c r="M37"/>
      <c r="N37"/>
    </row>
    <row r="38" spans="3:14" x14ac:dyDescent="0.25">
      <c r="C38"/>
      <c r="J38" s="39"/>
      <c r="K38" s="39"/>
      <c r="M38"/>
      <c r="N38"/>
    </row>
    <row r="39" spans="3:14" x14ac:dyDescent="0.25">
      <c r="C39"/>
      <c r="J39" s="39"/>
      <c r="K39" s="39"/>
      <c r="M39"/>
      <c r="N39"/>
    </row>
    <row r="40" spans="3:14" x14ac:dyDescent="0.25">
      <c r="C40"/>
      <c r="J40" s="39"/>
      <c r="K40" s="39"/>
      <c r="M40"/>
      <c r="N40"/>
    </row>
  </sheetData>
  <mergeCells count="6">
    <mergeCell ref="A31:N31"/>
    <mergeCell ref="A1:N1"/>
    <mergeCell ref="A14:N14"/>
    <mergeCell ref="A16:N16"/>
    <mergeCell ref="A23:N23"/>
    <mergeCell ref="A25:N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>
      <selection activeCell="N18" sqref="N18"/>
    </sheetView>
  </sheetViews>
  <sheetFormatPr baseColWidth="10" defaultRowHeight="15" x14ac:dyDescent="0.25"/>
  <cols>
    <col min="1" max="1" width="5.140625" bestFit="1" customWidth="1"/>
    <col min="2" max="2" width="33" bestFit="1" customWidth="1"/>
    <col min="3" max="3" width="12.42578125" style="39" bestFit="1" customWidth="1"/>
    <col min="12" max="12" width="11.42578125" customWidth="1"/>
    <col min="13" max="13" width="11.42578125" style="39" customWidth="1"/>
    <col min="14" max="14" width="13.5703125" style="39" bestFit="1" customWidth="1"/>
  </cols>
  <sheetData>
    <row r="1" spans="1:14" ht="15.75" thickBot="1" x14ac:dyDescent="0.3">
      <c r="A1" s="112" t="s">
        <v>61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4"/>
    </row>
    <row r="2" spans="1:14" ht="15.75" thickBot="1" x14ac:dyDescent="0.3">
      <c r="A2" s="1" t="s">
        <v>0</v>
      </c>
      <c r="B2" s="2" t="s">
        <v>1</v>
      </c>
      <c r="C2" s="11" t="s">
        <v>2</v>
      </c>
      <c r="D2" s="14">
        <v>1</v>
      </c>
      <c r="E2" s="13">
        <v>2</v>
      </c>
      <c r="F2" s="13">
        <v>3</v>
      </c>
      <c r="G2" s="13">
        <v>4</v>
      </c>
      <c r="H2" s="13">
        <v>5</v>
      </c>
      <c r="I2" s="13">
        <v>6</v>
      </c>
      <c r="J2" s="15">
        <v>7</v>
      </c>
      <c r="K2" s="11" t="s">
        <v>3</v>
      </c>
      <c r="L2" s="11" t="s">
        <v>4</v>
      </c>
      <c r="M2" s="11" t="s">
        <v>6</v>
      </c>
      <c r="N2" s="11" t="s">
        <v>7</v>
      </c>
    </row>
    <row r="3" spans="1:14" x14ac:dyDescent="0.25">
      <c r="A3" s="24">
        <v>1</v>
      </c>
      <c r="B3" s="51" t="s">
        <v>76</v>
      </c>
      <c r="C3" s="12" t="s">
        <v>77</v>
      </c>
      <c r="D3" s="75">
        <v>240</v>
      </c>
      <c r="E3" s="76">
        <v>180</v>
      </c>
      <c r="F3" s="76">
        <v>180</v>
      </c>
      <c r="G3" s="76">
        <v>240</v>
      </c>
      <c r="H3" s="76">
        <v>180</v>
      </c>
      <c r="I3" s="76">
        <v>180</v>
      </c>
      <c r="J3" s="77">
        <v>180</v>
      </c>
      <c r="K3" s="27">
        <f t="shared" ref="K3:K18" si="0">SUM(D3:J3)</f>
        <v>1380</v>
      </c>
      <c r="L3" s="12"/>
      <c r="M3" s="27">
        <f t="shared" ref="M3:M18" si="1">K3+L3</f>
        <v>1380</v>
      </c>
      <c r="N3" s="4">
        <v>1000</v>
      </c>
    </row>
    <row r="4" spans="1:14" x14ac:dyDescent="0.25">
      <c r="A4" s="25">
        <v>2</v>
      </c>
      <c r="B4" s="52" t="s">
        <v>78</v>
      </c>
      <c r="C4" s="16" t="s">
        <v>79</v>
      </c>
      <c r="D4" s="78">
        <v>240</v>
      </c>
      <c r="E4" s="79">
        <v>180</v>
      </c>
      <c r="F4" s="79">
        <v>180</v>
      </c>
      <c r="G4" s="79">
        <v>240</v>
      </c>
      <c r="H4" s="79">
        <v>180</v>
      </c>
      <c r="I4" s="79">
        <v>177</v>
      </c>
      <c r="J4" s="80">
        <v>180</v>
      </c>
      <c r="K4" s="28">
        <f t="shared" si="0"/>
        <v>1377</v>
      </c>
      <c r="L4" s="16"/>
      <c r="M4" s="53">
        <f t="shared" si="1"/>
        <v>1377</v>
      </c>
      <c r="N4" s="33">
        <f>M4*1000/1380</f>
        <v>997.82608695652175</v>
      </c>
    </row>
    <row r="5" spans="1:14" x14ac:dyDescent="0.25">
      <c r="A5" s="25">
        <v>3</v>
      </c>
      <c r="B5" s="6" t="s">
        <v>80</v>
      </c>
      <c r="C5" s="16" t="s">
        <v>81</v>
      </c>
      <c r="D5" s="78">
        <v>240</v>
      </c>
      <c r="E5" s="79">
        <v>180</v>
      </c>
      <c r="F5" s="79">
        <v>180</v>
      </c>
      <c r="G5" s="79">
        <v>216</v>
      </c>
      <c r="H5" s="79">
        <v>180</v>
      </c>
      <c r="I5" s="79">
        <v>180</v>
      </c>
      <c r="J5" s="80">
        <v>180</v>
      </c>
      <c r="K5" s="28">
        <f t="shared" si="0"/>
        <v>1356</v>
      </c>
      <c r="L5" s="16"/>
      <c r="M5" s="9">
        <f t="shared" si="1"/>
        <v>1356</v>
      </c>
      <c r="N5" s="33">
        <f t="shared" ref="N5:N18" si="2">M5*1000/1380</f>
        <v>982.60869565217388</v>
      </c>
    </row>
    <row r="6" spans="1:14" x14ac:dyDescent="0.25">
      <c r="A6" s="25">
        <v>4</v>
      </c>
      <c r="B6" s="8" t="s">
        <v>82</v>
      </c>
      <c r="C6" s="16" t="s">
        <v>83</v>
      </c>
      <c r="D6" s="78">
        <v>215</v>
      </c>
      <c r="E6" s="79">
        <v>180</v>
      </c>
      <c r="F6" s="79">
        <v>180</v>
      </c>
      <c r="G6" s="79">
        <v>240</v>
      </c>
      <c r="H6" s="79">
        <v>180</v>
      </c>
      <c r="I6" s="79">
        <v>180</v>
      </c>
      <c r="J6" s="80">
        <v>180</v>
      </c>
      <c r="K6" s="28">
        <f t="shared" si="0"/>
        <v>1355</v>
      </c>
      <c r="L6" s="16"/>
      <c r="M6" s="9">
        <f t="shared" si="1"/>
        <v>1355</v>
      </c>
      <c r="N6" s="33">
        <f t="shared" si="2"/>
        <v>981.8840579710145</v>
      </c>
    </row>
    <row r="7" spans="1:14" x14ac:dyDescent="0.25">
      <c r="A7" s="25">
        <v>5</v>
      </c>
      <c r="B7" s="8" t="s">
        <v>84</v>
      </c>
      <c r="C7" s="16" t="s">
        <v>85</v>
      </c>
      <c r="D7" s="78">
        <v>240</v>
      </c>
      <c r="E7" s="79">
        <v>180</v>
      </c>
      <c r="F7" s="79">
        <v>180</v>
      </c>
      <c r="G7" s="79">
        <v>240</v>
      </c>
      <c r="H7" s="79">
        <v>126</v>
      </c>
      <c r="I7" s="79">
        <v>180</v>
      </c>
      <c r="J7" s="80">
        <v>180</v>
      </c>
      <c r="K7" s="28">
        <f t="shared" si="0"/>
        <v>1326</v>
      </c>
      <c r="L7" s="16"/>
      <c r="M7" s="9">
        <f t="shared" si="1"/>
        <v>1326</v>
      </c>
      <c r="N7" s="33">
        <f t="shared" si="2"/>
        <v>960.86956521739125</v>
      </c>
    </row>
    <row r="8" spans="1:14" x14ac:dyDescent="0.25">
      <c r="A8" s="25">
        <v>6</v>
      </c>
      <c r="B8" s="8" t="s">
        <v>86</v>
      </c>
      <c r="C8" s="16" t="s">
        <v>87</v>
      </c>
      <c r="D8" s="78">
        <v>240</v>
      </c>
      <c r="E8" s="79">
        <v>180</v>
      </c>
      <c r="F8" s="79">
        <v>180</v>
      </c>
      <c r="G8" s="79">
        <v>240</v>
      </c>
      <c r="H8" s="79">
        <v>64</v>
      </c>
      <c r="I8" s="79">
        <v>180</v>
      </c>
      <c r="J8" s="80">
        <v>180</v>
      </c>
      <c r="K8" s="28">
        <f t="shared" si="0"/>
        <v>1264</v>
      </c>
      <c r="L8" s="16"/>
      <c r="M8" s="9">
        <f t="shared" si="1"/>
        <v>1264</v>
      </c>
      <c r="N8" s="33">
        <f t="shared" si="2"/>
        <v>915.94202898550725</v>
      </c>
    </row>
    <row r="9" spans="1:14" x14ac:dyDescent="0.25">
      <c r="A9" s="25">
        <v>7</v>
      </c>
      <c r="B9" s="6" t="s">
        <v>88</v>
      </c>
      <c r="C9" s="16" t="s">
        <v>89</v>
      </c>
      <c r="D9" s="78">
        <v>240</v>
      </c>
      <c r="E9" s="79">
        <v>180</v>
      </c>
      <c r="F9" s="79">
        <v>180</v>
      </c>
      <c r="G9" s="79">
        <v>115</v>
      </c>
      <c r="H9" s="79">
        <v>180</v>
      </c>
      <c r="I9" s="79">
        <v>180</v>
      </c>
      <c r="J9" s="80">
        <v>180</v>
      </c>
      <c r="K9" s="28">
        <f t="shared" si="0"/>
        <v>1255</v>
      </c>
      <c r="L9" s="16"/>
      <c r="M9" s="9">
        <f t="shared" si="1"/>
        <v>1255</v>
      </c>
      <c r="N9" s="33">
        <f t="shared" si="2"/>
        <v>909.4202898550725</v>
      </c>
    </row>
    <row r="10" spans="1:14" x14ac:dyDescent="0.25">
      <c r="A10" s="25">
        <v>8</v>
      </c>
      <c r="B10" s="6" t="s">
        <v>90</v>
      </c>
      <c r="C10" s="16" t="s">
        <v>91</v>
      </c>
      <c r="D10" s="78">
        <v>189</v>
      </c>
      <c r="E10" s="79">
        <v>180</v>
      </c>
      <c r="F10" s="79">
        <v>180</v>
      </c>
      <c r="G10" s="79">
        <v>142</v>
      </c>
      <c r="H10" s="79">
        <v>180</v>
      </c>
      <c r="I10" s="79">
        <v>180</v>
      </c>
      <c r="J10" s="80">
        <v>180</v>
      </c>
      <c r="K10" s="28">
        <f t="shared" si="0"/>
        <v>1231</v>
      </c>
      <c r="L10" s="16"/>
      <c r="M10" s="9">
        <f t="shared" si="1"/>
        <v>1231</v>
      </c>
      <c r="N10" s="33">
        <f t="shared" si="2"/>
        <v>892.02898550724638</v>
      </c>
    </row>
    <row r="11" spans="1:14" x14ac:dyDescent="0.25">
      <c r="A11" s="25">
        <v>9</v>
      </c>
      <c r="B11" s="6" t="s">
        <v>92</v>
      </c>
      <c r="C11" s="16" t="s">
        <v>93</v>
      </c>
      <c r="D11" s="78">
        <v>240</v>
      </c>
      <c r="E11" s="79">
        <v>180</v>
      </c>
      <c r="F11" s="79">
        <v>0</v>
      </c>
      <c r="G11" s="79">
        <v>240</v>
      </c>
      <c r="H11" s="79">
        <v>180</v>
      </c>
      <c r="I11" s="79">
        <v>180</v>
      </c>
      <c r="J11" s="80">
        <v>180</v>
      </c>
      <c r="K11" s="28">
        <f t="shared" si="0"/>
        <v>1200</v>
      </c>
      <c r="L11" s="16"/>
      <c r="M11" s="9">
        <f t="shared" si="1"/>
        <v>1200</v>
      </c>
      <c r="N11" s="33">
        <f t="shared" si="2"/>
        <v>869.56521739130437</v>
      </c>
    </row>
    <row r="12" spans="1:14" x14ac:dyDescent="0.25">
      <c r="A12" s="25">
        <v>10</v>
      </c>
      <c r="B12" s="6" t="s">
        <v>94</v>
      </c>
      <c r="C12" s="16" t="s">
        <v>95</v>
      </c>
      <c r="D12" s="78">
        <v>210</v>
      </c>
      <c r="E12" s="79">
        <v>147</v>
      </c>
      <c r="F12" s="79">
        <v>48</v>
      </c>
      <c r="G12" s="79">
        <v>194</v>
      </c>
      <c r="H12" s="79">
        <v>180</v>
      </c>
      <c r="I12" s="79">
        <v>156</v>
      </c>
      <c r="J12" s="80">
        <v>180</v>
      </c>
      <c r="K12" s="28">
        <f t="shared" si="0"/>
        <v>1115</v>
      </c>
      <c r="L12" s="16"/>
      <c r="M12" s="9">
        <f t="shared" si="1"/>
        <v>1115</v>
      </c>
      <c r="N12" s="33">
        <f t="shared" si="2"/>
        <v>807.97101449275362</v>
      </c>
    </row>
    <row r="13" spans="1:14" x14ac:dyDescent="0.25">
      <c r="A13" s="25">
        <v>11</v>
      </c>
      <c r="B13" s="8" t="s">
        <v>96</v>
      </c>
      <c r="C13" s="16" t="s">
        <v>97</v>
      </c>
      <c r="D13" s="78">
        <v>217</v>
      </c>
      <c r="E13" s="79">
        <v>180</v>
      </c>
      <c r="F13" s="79">
        <v>180</v>
      </c>
      <c r="G13" s="79">
        <v>64</v>
      </c>
      <c r="H13" s="79">
        <v>20</v>
      </c>
      <c r="I13" s="79">
        <v>180</v>
      </c>
      <c r="J13" s="80">
        <v>180</v>
      </c>
      <c r="K13" s="28">
        <f t="shared" si="0"/>
        <v>1021</v>
      </c>
      <c r="L13" s="16"/>
      <c r="M13" s="9">
        <f t="shared" si="1"/>
        <v>1021</v>
      </c>
      <c r="N13" s="33">
        <f t="shared" si="2"/>
        <v>739.85507246376812</v>
      </c>
    </row>
    <row r="14" spans="1:14" x14ac:dyDescent="0.25">
      <c r="A14" s="25">
        <v>12</v>
      </c>
      <c r="B14" s="8" t="s">
        <v>98</v>
      </c>
      <c r="C14" s="16" t="s">
        <v>99</v>
      </c>
      <c r="D14" s="78">
        <v>165</v>
      </c>
      <c r="E14" s="79">
        <v>151</v>
      </c>
      <c r="F14" s="79">
        <v>175</v>
      </c>
      <c r="G14" s="79">
        <v>180</v>
      </c>
      <c r="H14" s="79">
        <v>180</v>
      </c>
      <c r="I14" s="79">
        <v>77</v>
      </c>
      <c r="J14" s="80">
        <v>79</v>
      </c>
      <c r="K14" s="28">
        <f t="shared" si="0"/>
        <v>1007</v>
      </c>
      <c r="L14" s="16"/>
      <c r="M14" s="9">
        <f t="shared" si="1"/>
        <v>1007</v>
      </c>
      <c r="N14" s="33">
        <f t="shared" si="2"/>
        <v>729.71014492753625</v>
      </c>
    </row>
    <row r="15" spans="1:14" x14ac:dyDescent="0.25">
      <c r="A15" s="25">
        <v>13</v>
      </c>
      <c r="B15" s="8" t="s">
        <v>100</v>
      </c>
      <c r="C15" s="16" t="s">
        <v>101</v>
      </c>
      <c r="D15" s="78">
        <v>159</v>
      </c>
      <c r="E15" s="79">
        <v>91</v>
      </c>
      <c r="F15" s="79">
        <v>180</v>
      </c>
      <c r="G15" s="79">
        <v>130</v>
      </c>
      <c r="H15" s="79">
        <v>0</v>
      </c>
      <c r="I15" s="79">
        <v>180</v>
      </c>
      <c r="J15" s="80">
        <v>180</v>
      </c>
      <c r="K15" s="28">
        <f t="shared" si="0"/>
        <v>920</v>
      </c>
      <c r="L15" s="16"/>
      <c r="M15" s="9">
        <f t="shared" si="1"/>
        <v>920</v>
      </c>
      <c r="N15" s="33">
        <f t="shared" si="2"/>
        <v>666.66666666666663</v>
      </c>
    </row>
    <row r="16" spans="1:14" x14ac:dyDescent="0.25">
      <c r="A16" s="25">
        <v>14</v>
      </c>
      <c r="B16" s="6" t="s">
        <v>102</v>
      </c>
      <c r="C16" s="16" t="s">
        <v>103</v>
      </c>
      <c r="D16" s="78">
        <v>150</v>
      </c>
      <c r="E16" s="79">
        <v>127</v>
      </c>
      <c r="F16" s="79">
        <v>110</v>
      </c>
      <c r="G16" s="79">
        <v>70</v>
      </c>
      <c r="H16" s="79">
        <v>175</v>
      </c>
      <c r="I16" s="79">
        <v>180</v>
      </c>
      <c r="J16" s="80">
        <v>71</v>
      </c>
      <c r="K16" s="28">
        <f t="shared" si="0"/>
        <v>883</v>
      </c>
      <c r="L16" s="16"/>
      <c r="M16" s="9">
        <f t="shared" si="1"/>
        <v>883</v>
      </c>
      <c r="N16" s="33">
        <f t="shared" si="2"/>
        <v>639.85507246376812</v>
      </c>
    </row>
    <row r="17" spans="1:14" x14ac:dyDescent="0.25">
      <c r="A17" s="25">
        <v>15</v>
      </c>
      <c r="B17" s="8" t="s">
        <v>104</v>
      </c>
      <c r="C17" s="16" t="s">
        <v>105</v>
      </c>
      <c r="D17" s="78">
        <v>240</v>
      </c>
      <c r="E17" s="79">
        <v>180</v>
      </c>
      <c r="F17" s="79">
        <v>170</v>
      </c>
      <c r="G17" s="79">
        <v>0</v>
      </c>
      <c r="H17" s="79">
        <v>64</v>
      </c>
      <c r="I17" s="79">
        <v>80</v>
      </c>
      <c r="J17" s="80">
        <v>79</v>
      </c>
      <c r="K17" s="28">
        <f t="shared" si="0"/>
        <v>813</v>
      </c>
      <c r="L17" s="16"/>
      <c r="M17" s="9">
        <f t="shared" si="1"/>
        <v>813</v>
      </c>
      <c r="N17" s="33">
        <f t="shared" si="2"/>
        <v>589.13043478260875</v>
      </c>
    </row>
    <row r="18" spans="1:14" ht="15.75" thickBot="1" x14ac:dyDescent="0.3">
      <c r="A18" s="25">
        <v>16</v>
      </c>
      <c r="B18" s="1" t="s">
        <v>106</v>
      </c>
      <c r="C18" s="11" t="s">
        <v>107</v>
      </c>
      <c r="D18" s="81">
        <v>125</v>
      </c>
      <c r="E18" s="82">
        <v>122</v>
      </c>
      <c r="F18" s="82">
        <v>160</v>
      </c>
      <c r="G18" s="82">
        <v>22</v>
      </c>
      <c r="H18" s="82">
        <v>129</v>
      </c>
      <c r="I18" s="82">
        <v>0</v>
      </c>
      <c r="J18" s="83">
        <v>130</v>
      </c>
      <c r="K18" s="28">
        <f t="shared" si="0"/>
        <v>688</v>
      </c>
      <c r="L18" s="11"/>
      <c r="M18" s="9">
        <f t="shared" si="1"/>
        <v>688</v>
      </c>
      <c r="N18" s="33">
        <f t="shared" si="2"/>
        <v>498.55072463768118</v>
      </c>
    </row>
    <row r="19" spans="1:14" ht="15.75" thickBot="1" x14ac:dyDescent="0.3">
      <c r="A19" s="115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7"/>
    </row>
    <row r="20" spans="1:14" ht="15.75" thickBot="1" x14ac:dyDescent="0.3"/>
    <row r="21" spans="1:14" ht="15.75" thickBot="1" x14ac:dyDescent="0.3">
      <c r="A21" s="112" t="s">
        <v>62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4"/>
    </row>
    <row r="22" spans="1:14" ht="15.75" thickBot="1" x14ac:dyDescent="0.3">
      <c r="A22" s="1" t="s">
        <v>0</v>
      </c>
      <c r="B22" s="2" t="s">
        <v>1</v>
      </c>
      <c r="C22" s="11" t="s">
        <v>2</v>
      </c>
      <c r="D22" s="14">
        <v>1</v>
      </c>
      <c r="E22" s="13">
        <v>2</v>
      </c>
      <c r="F22" s="13">
        <v>3</v>
      </c>
      <c r="G22" s="13">
        <v>4</v>
      </c>
      <c r="H22" s="13">
        <v>5</v>
      </c>
      <c r="I22" s="13">
        <v>6</v>
      </c>
      <c r="J22" s="15">
        <v>7</v>
      </c>
      <c r="K22" s="11" t="s">
        <v>3</v>
      </c>
      <c r="L22" s="11" t="s">
        <v>4</v>
      </c>
      <c r="M22" s="11" t="s">
        <v>6</v>
      </c>
      <c r="N22" s="11" t="s">
        <v>7</v>
      </c>
    </row>
    <row r="23" spans="1:14" x14ac:dyDescent="0.25">
      <c r="A23" s="24">
        <v>1</v>
      </c>
      <c r="B23" s="3" t="s">
        <v>109</v>
      </c>
      <c r="C23" s="12" t="s">
        <v>110</v>
      </c>
      <c r="D23" s="18">
        <v>240</v>
      </c>
      <c r="E23" s="19">
        <v>180</v>
      </c>
      <c r="F23" s="19">
        <v>180</v>
      </c>
      <c r="G23" s="19">
        <v>180</v>
      </c>
      <c r="H23" s="19">
        <v>240</v>
      </c>
      <c r="I23" s="19">
        <v>180</v>
      </c>
      <c r="J23" s="20">
        <v>180</v>
      </c>
      <c r="K23" s="28">
        <v>1380</v>
      </c>
      <c r="L23" s="57">
        <v>205</v>
      </c>
      <c r="M23" s="31">
        <v>1585</v>
      </c>
      <c r="N23" s="31">
        <v>1000</v>
      </c>
    </row>
    <row r="24" spans="1:14" x14ac:dyDescent="0.25">
      <c r="A24" s="25">
        <v>2</v>
      </c>
      <c r="B24" s="52" t="s">
        <v>111</v>
      </c>
      <c r="C24" s="16" t="s">
        <v>112</v>
      </c>
      <c r="D24" s="21">
        <v>240</v>
      </c>
      <c r="E24" s="17">
        <v>180</v>
      </c>
      <c r="F24" s="17">
        <v>180</v>
      </c>
      <c r="G24" s="17">
        <v>180</v>
      </c>
      <c r="H24" s="17">
        <v>240</v>
      </c>
      <c r="I24" s="17">
        <v>180</v>
      </c>
      <c r="J24" s="17">
        <v>180</v>
      </c>
      <c r="K24" s="28">
        <v>1380</v>
      </c>
      <c r="L24" s="7">
        <v>185</v>
      </c>
      <c r="M24" s="53">
        <v>1565</v>
      </c>
      <c r="N24" s="33">
        <f>(K24+(L24*30/$L$23))*1000/($K$23+30)</f>
        <v>997.92423456149447</v>
      </c>
    </row>
    <row r="25" spans="1:14" x14ac:dyDescent="0.25">
      <c r="A25" s="25">
        <v>3</v>
      </c>
      <c r="B25" s="52" t="s">
        <v>113</v>
      </c>
      <c r="C25" s="16" t="s">
        <v>114</v>
      </c>
      <c r="D25" s="21">
        <v>201</v>
      </c>
      <c r="E25" s="17">
        <v>180</v>
      </c>
      <c r="F25" s="17">
        <v>180</v>
      </c>
      <c r="G25" s="17">
        <v>180</v>
      </c>
      <c r="H25" s="17">
        <v>240</v>
      </c>
      <c r="I25" s="17">
        <v>180</v>
      </c>
      <c r="J25" s="17">
        <v>180</v>
      </c>
      <c r="K25" s="28">
        <v>1341</v>
      </c>
      <c r="L25" s="7"/>
      <c r="M25" s="53">
        <v>1341</v>
      </c>
      <c r="N25" s="33">
        <f t="shared" ref="N25:N28" si="3">(K25+(L25*30/$L$23))*1000/($K$23+30)</f>
        <v>951.063829787234</v>
      </c>
    </row>
    <row r="26" spans="1:14" x14ac:dyDescent="0.25">
      <c r="A26" s="25">
        <v>4</v>
      </c>
      <c r="B26" s="52" t="s">
        <v>115</v>
      </c>
      <c r="C26" s="16" t="s">
        <v>116</v>
      </c>
      <c r="D26" s="21">
        <v>240</v>
      </c>
      <c r="E26" s="17">
        <v>180</v>
      </c>
      <c r="F26" s="17">
        <v>92</v>
      </c>
      <c r="G26" s="17">
        <v>180</v>
      </c>
      <c r="H26" s="17">
        <v>240</v>
      </c>
      <c r="I26" s="17">
        <v>180</v>
      </c>
      <c r="J26" s="17">
        <v>180</v>
      </c>
      <c r="K26" s="28">
        <v>1292</v>
      </c>
      <c r="L26" s="7"/>
      <c r="M26" s="53">
        <v>1292</v>
      </c>
      <c r="N26" s="33">
        <f t="shared" si="3"/>
        <v>916.3120567375887</v>
      </c>
    </row>
    <row r="27" spans="1:14" x14ac:dyDescent="0.25">
      <c r="A27" s="25">
        <v>5</v>
      </c>
      <c r="B27" s="8" t="s">
        <v>117</v>
      </c>
      <c r="C27" s="9" t="s">
        <v>118</v>
      </c>
      <c r="D27" s="21">
        <v>194</v>
      </c>
      <c r="E27" s="17">
        <v>171</v>
      </c>
      <c r="F27" s="17">
        <v>180</v>
      </c>
      <c r="G27" s="17">
        <v>180</v>
      </c>
      <c r="H27" s="17">
        <v>174</v>
      </c>
      <c r="I27" s="17">
        <v>179</v>
      </c>
      <c r="J27" s="17">
        <v>180</v>
      </c>
      <c r="K27" s="28">
        <v>1258</v>
      </c>
      <c r="L27" s="7"/>
      <c r="M27" s="9">
        <v>1258</v>
      </c>
      <c r="N27" s="33">
        <f t="shared" si="3"/>
        <v>892.19858156028374</v>
      </c>
    </row>
    <row r="28" spans="1:14" ht="15.75" thickBot="1" x14ac:dyDescent="0.3">
      <c r="A28" s="25">
        <v>6</v>
      </c>
      <c r="B28" s="8" t="s">
        <v>119</v>
      </c>
      <c r="C28" s="9" t="s">
        <v>120</v>
      </c>
      <c r="D28" s="21">
        <v>30</v>
      </c>
      <c r="E28" s="17" t="s">
        <v>13</v>
      </c>
      <c r="F28" s="17" t="s">
        <v>13</v>
      </c>
      <c r="G28" s="17" t="s">
        <v>13</v>
      </c>
      <c r="H28" s="17" t="s">
        <v>13</v>
      </c>
      <c r="I28" s="17" t="s">
        <v>13</v>
      </c>
      <c r="J28" s="22" t="s">
        <v>13</v>
      </c>
      <c r="K28" s="28">
        <v>30</v>
      </c>
      <c r="L28" s="7"/>
      <c r="M28" s="9">
        <v>30</v>
      </c>
      <c r="N28" s="33">
        <f t="shared" si="3"/>
        <v>21.276595744680851</v>
      </c>
    </row>
    <row r="29" spans="1:14" ht="15.75" thickBot="1" x14ac:dyDescent="0.3">
      <c r="A29" s="106"/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11"/>
    </row>
    <row r="30" spans="1:14" ht="15.75" thickBot="1" x14ac:dyDescent="0.3"/>
    <row r="31" spans="1:14" ht="15.75" thickBot="1" x14ac:dyDescent="0.3">
      <c r="A31" s="112" t="s">
        <v>63</v>
      </c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4"/>
    </row>
    <row r="32" spans="1:14" ht="15.75" thickBot="1" x14ac:dyDescent="0.3">
      <c r="A32" s="1" t="s">
        <v>0</v>
      </c>
      <c r="B32" s="2" t="s">
        <v>1</v>
      </c>
      <c r="C32" s="11" t="s">
        <v>2</v>
      </c>
      <c r="D32" s="14">
        <v>1</v>
      </c>
      <c r="E32" s="13">
        <v>2</v>
      </c>
      <c r="F32" s="13">
        <v>3</v>
      </c>
      <c r="G32" s="13">
        <v>4</v>
      </c>
      <c r="H32" s="13">
        <v>5</v>
      </c>
      <c r="I32" s="13">
        <v>6</v>
      </c>
      <c r="J32" s="15">
        <v>7</v>
      </c>
      <c r="K32" s="11" t="s">
        <v>3</v>
      </c>
      <c r="L32" s="11" t="s">
        <v>4</v>
      </c>
      <c r="M32" s="11" t="s">
        <v>6</v>
      </c>
      <c r="N32" s="11" t="s">
        <v>7</v>
      </c>
    </row>
    <row r="33" spans="1:14" x14ac:dyDescent="0.25">
      <c r="A33" s="24">
        <v>1</v>
      </c>
      <c r="B33" s="3" t="s">
        <v>121</v>
      </c>
      <c r="C33" s="12" t="s">
        <v>122</v>
      </c>
      <c r="D33" s="18">
        <v>240</v>
      </c>
      <c r="E33" s="19">
        <v>180</v>
      </c>
      <c r="F33" s="19">
        <v>180</v>
      </c>
      <c r="G33" s="19">
        <v>180</v>
      </c>
      <c r="H33" s="19">
        <v>240</v>
      </c>
      <c r="I33" s="19">
        <v>179</v>
      </c>
      <c r="J33" s="20">
        <v>180</v>
      </c>
      <c r="K33" s="28">
        <v>1379</v>
      </c>
      <c r="L33" s="5"/>
      <c r="M33" s="27">
        <f t="shared" ref="M33:M37" si="4">K33+L33</f>
        <v>1379</v>
      </c>
      <c r="N33" s="4">
        <v>1000</v>
      </c>
    </row>
    <row r="34" spans="1:14" x14ac:dyDescent="0.25">
      <c r="A34" s="25">
        <v>2</v>
      </c>
      <c r="B34" s="52" t="s">
        <v>123</v>
      </c>
      <c r="C34" s="16" t="s">
        <v>124</v>
      </c>
      <c r="D34" s="21">
        <v>238</v>
      </c>
      <c r="E34" s="17">
        <v>180</v>
      </c>
      <c r="F34" s="17">
        <v>180</v>
      </c>
      <c r="G34" s="17">
        <v>180</v>
      </c>
      <c r="H34" s="17">
        <v>123</v>
      </c>
      <c r="I34" s="17">
        <v>180</v>
      </c>
      <c r="J34" s="22">
        <v>180</v>
      </c>
      <c r="K34" s="28">
        <v>1261</v>
      </c>
      <c r="L34" s="6"/>
      <c r="M34" s="9">
        <f t="shared" si="4"/>
        <v>1261</v>
      </c>
      <c r="N34" s="33">
        <f>M34*1000/1380</f>
        <v>913.768115942029</v>
      </c>
    </row>
    <row r="35" spans="1:14" x14ac:dyDescent="0.25">
      <c r="A35" s="25">
        <v>3</v>
      </c>
      <c r="B35" s="52" t="s">
        <v>125</v>
      </c>
      <c r="C35" s="16" t="s">
        <v>126</v>
      </c>
      <c r="D35" s="21">
        <v>0</v>
      </c>
      <c r="E35" s="17">
        <v>180</v>
      </c>
      <c r="F35" s="17">
        <v>180</v>
      </c>
      <c r="G35" s="17">
        <v>180</v>
      </c>
      <c r="H35" s="17">
        <v>240</v>
      </c>
      <c r="I35" s="17">
        <v>180</v>
      </c>
      <c r="J35" s="22">
        <v>180</v>
      </c>
      <c r="K35" s="28">
        <v>1140</v>
      </c>
      <c r="L35" s="6"/>
      <c r="M35" s="9">
        <f t="shared" si="4"/>
        <v>1140</v>
      </c>
      <c r="N35" s="33">
        <f>M35*1000/1380</f>
        <v>826.08695652173913</v>
      </c>
    </row>
    <row r="36" spans="1:14" x14ac:dyDescent="0.25">
      <c r="A36" s="25">
        <v>4</v>
      </c>
      <c r="B36" s="6" t="s">
        <v>127</v>
      </c>
      <c r="C36" s="7" t="s">
        <v>128</v>
      </c>
      <c r="D36" s="21">
        <v>240</v>
      </c>
      <c r="E36" s="17">
        <v>180</v>
      </c>
      <c r="F36" s="17">
        <v>180</v>
      </c>
      <c r="G36" s="17">
        <v>180</v>
      </c>
      <c r="H36" s="17">
        <v>131</v>
      </c>
      <c r="I36" s="17">
        <v>89</v>
      </c>
      <c r="J36" s="22">
        <v>78</v>
      </c>
      <c r="K36" s="28">
        <v>1078</v>
      </c>
      <c r="L36" s="6"/>
      <c r="M36" s="9">
        <f t="shared" si="4"/>
        <v>1078</v>
      </c>
      <c r="N36" s="33">
        <f t="shared" ref="N36:N37" si="5">M36*1000/1380</f>
        <v>781.15942028985512</v>
      </c>
    </row>
    <row r="37" spans="1:14" ht="15.75" thickBot="1" x14ac:dyDescent="0.3">
      <c r="A37" s="25">
        <v>5</v>
      </c>
      <c r="B37" s="8" t="s">
        <v>129</v>
      </c>
      <c r="C37" s="9" t="s">
        <v>130</v>
      </c>
      <c r="D37" s="21">
        <v>240</v>
      </c>
      <c r="E37" s="17">
        <v>180</v>
      </c>
      <c r="F37" s="17">
        <v>81</v>
      </c>
      <c r="G37" s="17">
        <v>180</v>
      </c>
      <c r="H37" s="17">
        <v>210</v>
      </c>
      <c r="I37" s="17">
        <v>0</v>
      </c>
      <c r="J37" s="22">
        <v>180</v>
      </c>
      <c r="K37" s="28">
        <v>1071</v>
      </c>
      <c r="L37" s="6"/>
      <c r="M37" s="9">
        <f t="shared" si="4"/>
        <v>1071</v>
      </c>
      <c r="N37" s="33">
        <f t="shared" si="5"/>
        <v>776.08695652173913</v>
      </c>
    </row>
    <row r="38" spans="1:14" ht="15.75" thickBot="1" x14ac:dyDescent="0.3">
      <c r="A38" s="106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11"/>
    </row>
    <row r="40" spans="1:14" x14ac:dyDescent="0.25">
      <c r="C40"/>
      <c r="J40" s="39"/>
      <c r="K40" s="39"/>
      <c r="M40"/>
      <c r="N40"/>
    </row>
    <row r="41" spans="1:14" x14ac:dyDescent="0.25">
      <c r="C41"/>
      <c r="J41" s="39"/>
      <c r="K41" s="39"/>
      <c r="M41"/>
      <c r="N41"/>
    </row>
    <row r="42" spans="1:14" x14ac:dyDescent="0.25">
      <c r="C42"/>
      <c r="J42" s="39"/>
      <c r="K42" s="39"/>
      <c r="M42"/>
      <c r="N42"/>
    </row>
    <row r="43" spans="1:14" x14ac:dyDescent="0.25">
      <c r="C43"/>
      <c r="J43" s="39"/>
      <c r="K43" s="39"/>
      <c r="M43"/>
      <c r="N43"/>
    </row>
    <row r="44" spans="1:14" x14ac:dyDescent="0.25">
      <c r="C44"/>
      <c r="J44" s="39"/>
      <c r="K44" s="39"/>
      <c r="M44"/>
      <c r="N44"/>
    </row>
    <row r="45" spans="1:14" x14ac:dyDescent="0.25">
      <c r="C45"/>
      <c r="J45" s="39"/>
      <c r="K45" s="39"/>
      <c r="M45"/>
      <c r="N45"/>
    </row>
    <row r="46" spans="1:14" x14ac:dyDescent="0.25">
      <c r="C46"/>
      <c r="J46" s="39"/>
      <c r="K46" s="39"/>
      <c r="M46"/>
      <c r="N46"/>
    </row>
    <row r="47" spans="1:14" x14ac:dyDescent="0.25">
      <c r="C47"/>
      <c r="J47" s="39"/>
      <c r="K47" s="39"/>
      <c r="M47"/>
      <c r="N47"/>
    </row>
  </sheetData>
  <mergeCells count="6">
    <mergeCell ref="A38:N38"/>
    <mergeCell ref="A1:N1"/>
    <mergeCell ref="A19:N19"/>
    <mergeCell ref="A21:N21"/>
    <mergeCell ref="A29:N29"/>
    <mergeCell ref="A31:N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E36" sqref="E36"/>
    </sheetView>
  </sheetViews>
  <sheetFormatPr baseColWidth="10" defaultRowHeight="15" x14ac:dyDescent="0.25"/>
  <cols>
    <col min="1" max="1" width="5.140625" bestFit="1" customWidth="1"/>
    <col min="2" max="2" width="33" bestFit="1" customWidth="1"/>
    <col min="3" max="3" width="12.42578125" style="39" bestFit="1" customWidth="1"/>
    <col min="12" max="12" width="11.42578125" customWidth="1"/>
    <col min="13" max="13" width="11.42578125" style="39" customWidth="1"/>
    <col min="14" max="14" width="12.5703125" style="39" bestFit="1" customWidth="1"/>
  </cols>
  <sheetData>
    <row r="1" spans="1:14" ht="15.75" customHeight="1" thickBot="1" x14ac:dyDescent="0.3">
      <c r="A1" s="112" t="s">
        <v>64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4"/>
    </row>
    <row r="2" spans="1:14" ht="15.75" thickBot="1" x14ac:dyDescent="0.3">
      <c r="A2" s="1" t="s">
        <v>0</v>
      </c>
      <c r="B2" s="2" t="s">
        <v>1</v>
      </c>
      <c r="C2" s="11" t="s">
        <v>2</v>
      </c>
      <c r="D2" s="14">
        <v>1</v>
      </c>
      <c r="E2" s="13">
        <v>2</v>
      </c>
      <c r="F2" s="13">
        <v>3</v>
      </c>
      <c r="G2" s="13">
        <v>4</v>
      </c>
      <c r="H2" s="13">
        <v>5</v>
      </c>
      <c r="I2" s="13">
        <v>6</v>
      </c>
      <c r="J2" s="15">
        <v>7</v>
      </c>
      <c r="K2" s="11" t="s">
        <v>3</v>
      </c>
      <c r="L2" s="11" t="s">
        <v>4</v>
      </c>
      <c r="M2" s="11" t="s">
        <v>6</v>
      </c>
      <c r="N2" s="11" t="s">
        <v>7</v>
      </c>
    </row>
    <row r="3" spans="1:14" x14ac:dyDescent="0.25">
      <c r="A3" s="24"/>
      <c r="B3" s="51"/>
      <c r="C3" s="12"/>
      <c r="D3" s="75"/>
      <c r="E3" s="76"/>
      <c r="F3" s="76"/>
      <c r="G3" s="76"/>
      <c r="H3" s="76"/>
      <c r="I3" s="76"/>
      <c r="J3" s="77"/>
      <c r="K3" s="27"/>
      <c r="L3" s="12"/>
      <c r="M3" s="4"/>
      <c r="N3" s="4"/>
    </row>
    <row r="4" spans="1:14" x14ac:dyDescent="0.25">
      <c r="A4" s="25"/>
      <c r="B4" s="52"/>
      <c r="C4" s="16"/>
      <c r="D4" s="78"/>
      <c r="E4" s="79"/>
      <c r="F4" s="79"/>
      <c r="G4" s="79"/>
      <c r="H4" s="79"/>
      <c r="I4" s="79"/>
      <c r="J4" s="80"/>
      <c r="K4" s="28"/>
      <c r="L4" s="16"/>
      <c r="M4" s="53"/>
      <c r="N4" s="33"/>
    </row>
    <row r="5" spans="1:14" x14ac:dyDescent="0.25">
      <c r="A5" s="25"/>
      <c r="B5" s="6"/>
      <c r="C5" s="16"/>
      <c r="D5" s="78"/>
      <c r="E5" s="79"/>
      <c r="F5" s="79"/>
      <c r="G5" s="79"/>
      <c r="H5" s="79"/>
      <c r="I5" s="79"/>
      <c r="J5" s="80"/>
      <c r="K5" s="28"/>
      <c r="L5" s="16"/>
      <c r="M5" s="9"/>
      <c r="N5" s="33"/>
    </row>
    <row r="6" spans="1:14" x14ac:dyDescent="0.25">
      <c r="A6" s="25"/>
      <c r="B6" s="8"/>
      <c r="C6" s="16"/>
      <c r="D6" s="78"/>
      <c r="E6" s="79"/>
      <c r="F6" s="79"/>
      <c r="G6" s="79"/>
      <c r="H6" s="79"/>
      <c r="I6" s="79"/>
      <c r="J6" s="80"/>
      <c r="K6" s="28"/>
      <c r="L6" s="16"/>
      <c r="M6" s="9"/>
      <c r="N6" s="33"/>
    </row>
    <row r="7" spans="1:14" x14ac:dyDescent="0.25">
      <c r="A7" s="25"/>
      <c r="B7" s="8"/>
      <c r="C7" s="16"/>
      <c r="D7" s="78"/>
      <c r="E7" s="79"/>
      <c r="F7" s="79"/>
      <c r="G7" s="79"/>
      <c r="H7" s="79"/>
      <c r="I7" s="79"/>
      <c r="J7" s="80"/>
      <c r="K7" s="28"/>
      <c r="L7" s="16"/>
      <c r="M7" s="9"/>
      <c r="N7" s="33"/>
    </row>
    <row r="8" spans="1:14" x14ac:dyDescent="0.25">
      <c r="A8" s="25"/>
      <c r="B8" s="8"/>
      <c r="C8" s="16"/>
      <c r="D8" s="78"/>
      <c r="E8" s="79"/>
      <c r="F8" s="79"/>
      <c r="G8" s="79"/>
      <c r="H8" s="79"/>
      <c r="I8" s="79"/>
      <c r="J8" s="80"/>
      <c r="K8" s="28"/>
      <c r="L8" s="16"/>
      <c r="M8" s="9"/>
      <c r="N8" s="33"/>
    </row>
    <row r="9" spans="1:14" x14ac:dyDescent="0.25">
      <c r="A9" s="25"/>
      <c r="B9" s="6"/>
      <c r="C9" s="16"/>
      <c r="D9" s="78"/>
      <c r="E9" s="79"/>
      <c r="F9" s="79"/>
      <c r="G9" s="79"/>
      <c r="H9" s="79"/>
      <c r="I9" s="79"/>
      <c r="J9" s="80"/>
      <c r="K9" s="28"/>
      <c r="L9" s="16"/>
      <c r="M9" s="9"/>
      <c r="N9" s="33"/>
    </row>
    <row r="10" spans="1:14" x14ac:dyDescent="0.25">
      <c r="A10" s="25"/>
      <c r="B10" s="8"/>
      <c r="C10" s="16"/>
      <c r="D10" s="78"/>
      <c r="E10" s="79"/>
      <c r="F10" s="79"/>
      <c r="G10" s="79"/>
      <c r="H10" s="79"/>
      <c r="I10" s="79"/>
      <c r="J10" s="80"/>
      <c r="K10" s="28"/>
      <c r="L10" s="16"/>
      <c r="M10" s="9"/>
      <c r="N10" s="33"/>
    </row>
    <row r="11" spans="1:14" ht="15.75" customHeight="1" x14ac:dyDescent="0.25">
      <c r="A11" s="25"/>
      <c r="B11" s="8"/>
      <c r="C11" s="16"/>
      <c r="D11" s="78"/>
      <c r="E11" s="79"/>
      <c r="F11" s="79"/>
      <c r="G11" s="79"/>
      <c r="H11" s="79"/>
      <c r="I11" s="79"/>
      <c r="J11" s="80"/>
      <c r="K11" s="28"/>
      <c r="L11" s="16"/>
      <c r="M11" s="9"/>
      <c r="N11" s="33"/>
    </row>
    <row r="12" spans="1:14" x14ac:dyDescent="0.25">
      <c r="A12" s="25"/>
      <c r="B12" s="6"/>
      <c r="C12" s="16"/>
      <c r="D12" s="78"/>
      <c r="E12" s="79"/>
      <c r="F12" s="79"/>
      <c r="G12" s="79"/>
      <c r="H12" s="79"/>
      <c r="I12" s="79"/>
      <c r="J12" s="80"/>
      <c r="K12" s="28"/>
      <c r="L12" s="16"/>
      <c r="M12" s="9"/>
      <c r="N12" s="33"/>
    </row>
    <row r="13" spans="1:14" ht="15.75" customHeight="1" x14ac:dyDescent="0.25">
      <c r="A13" s="25"/>
      <c r="B13" s="8"/>
      <c r="C13" s="16"/>
      <c r="D13" s="78"/>
      <c r="E13" s="79"/>
      <c r="F13" s="79"/>
      <c r="G13" s="79"/>
      <c r="H13" s="79"/>
      <c r="I13" s="79"/>
      <c r="J13" s="80"/>
      <c r="K13" s="28"/>
      <c r="L13" s="16"/>
      <c r="M13" s="9"/>
      <c r="N13" s="33"/>
    </row>
    <row r="14" spans="1:14" ht="15.75" thickBot="1" x14ac:dyDescent="0.3">
      <c r="A14" s="25"/>
      <c r="B14" s="1"/>
      <c r="C14" s="11"/>
      <c r="D14" s="81"/>
      <c r="E14" s="82"/>
      <c r="F14" s="82"/>
      <c r="G14" s="82"/>
      <c r="H14" s="82"/>
      <c r="I14" s="82"/>
      <c r="J14" s="83"/>
      <c r="K14" s="28"/>
      <c r="L14" s="11"/>
      <c r="M14" s="9"/>
      <c r="N14" s="33"/>
    </row>
    <row r="15" spans="1:14" ht="15.75" thickBot="1" x14ac:dyDescent="0.3">
      <c r="A15" s="115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7"/>
    </row>
    <row r="16" spans="1:14" ht="15.75" thickBot="1" x14ac:dyDescent="0.3"/>
    <row r="17" spans="1:14" ht="15.75" thickBot="1" x14ac:dyDescent="0.3">
      <c r="A17" s="112" t="s">
        <v>65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4"/>
    </row>
    <row r="18" spans="1:14" ht="15.75" thickBot="1" x14ac:dyDescent="0.3">
      <c r="A18" s="1" t="s">
        <v>0</v>
      </c>
      <c r="B18" s="2" t="s">
        <v>1</v>
      </c>
      <c r="C18" s="11" t="s">
        <v>2</v>
      </c>
      <c r="D18" s="14">
        <v>1</v>
      </c>
      <c r="E18" s="13">
        <v>2</v>
      </c>
      <c r="F18" s="13">
        <v>3</v>
      </c>
      <c r="G18" s="13">
        <v>4</v>
      </c>
      <c r="H18" s="13">
        <v>5</v>
      </c>
      <c r="I18" s="13">
        <v>6</v>
      </c>
      <c r="J18" s="15">
        <v>7</v>
      </c>
      <c r="K18" s="11" t="s">
        <v>3</v>
      </c>
      <c r="L18" s="11" t="s">
        <v>4</v>
      </c>
      <c r="M18" s="11" t="s">
        <v>6</v>
      </c>
      <c r="N18" s="11" t="s">
        <v>7</v>
      </c>
    </row>
    <row r="19" spans="1:14" x14ac:dyDescent="0.25">
      <c r="A19" s="24"/>
      <c r="B19" s="3"/>
      <c r="C19" s="12"/>
      <c r="D19" s="18"/>
      <c r="E19" s="19"/>
      <c r="F19" s="19"/>
      <c r="G19" s="19"/>
      <c r="H19" s="19"/>
      <c r="I19" s="19"/>
      <c r="J19" s="20"/>
      <c r="K19" s="28"/>
      <c r="L19" s="5"/>
      <c r="M19" s="31"/>
      <c r="N19" s="4"/>
    </row>
    <row r="20" spans="1:14" x14ac:dyDescent="0.25">
      <c r="A20" s="25"/>
      <c r="B20" s="8"/>
      <c r="C20" s="9"/>
      <c r="D20" s="21"/>
      <c r="E20" s="17"/>
      <c r="F20" s="17"/>
      <c r="G20" s="17"/>
      <c r="H20" s="17"/>
      <c r="I20" s="17"/>
      <c r="J20" s="17"/>
      <c r="K20" s="28"/>
      <c r="L20" s="6"/>
      <c r="M20" s="9"/>
      <c r="N20" s="33"/>
    </row>
    <row r="21" spans="1:14" x14ac:dyDescent="0.25">
      <c r="A21" s="25"/>
      <c r="B21" s="8"/>
      <c r="C21" s="9"/>
      <c r="D21" s="21"/>
      <c r="E21" s="17"/>
      <c r="F21" s="17"/>
      <c r="G21" s="17"/>
      <c r="H21" s="17"/>
      <c r="I21" s="17"/>
      <c r="J21" s="22"/>
      <c r="K21" s="28"/>
      <c r="L21" s="6"/>
      <c r="M21" s="9"/>
      <c r="N21" s="33"/>
    </row>
    <row r="22" spans="1:14" x14ac:dyDescent="0.25">
      <c r="A22" s="25"/>
      <c r="B22" s="8"/>
      <c r="C22" s="7"/>
      <c r="D22" s="21"/>
      <c r="E22" s="17"/>
      <c r="F22" s="17"/>
      <c r="G22" s="17"/>
      <c r="H22" s="17"/>
      <c r="I22" s="17"/>
      <c r="J22" s="22"/>
      <c r="K22" s="28"/>
      <c r="L22" s="6"/>
      <c r="M22" s="9"/>
      <c r="N22" s="33"/>
    </row>
    <row r="23" spans="1:14" ht="15.75" customHeight="1" x14ac:dyDescent="0.25">
      <c r="A23" s="25"/>
      <c r="B23" s="6"/>
      <c r="C23" s="9"/>
      <c r="D23" s="21"/>
      <c r="E23" s="17"/>
      <c r="F23" s="17"/>
      <c r="G23" s="17"/>
      <c r="H23" s="17"/>
      <c r="I23" s="17"/>
      <c r="J23" s="22"/>
      <c r="K23" s="28"/>
      <c r="L23" s="6"/>
      <c r="M23" s="9"/>
      <c r="N23" s="33"/>
    </row>
    <row r="24" spans="1:14" ht="15.75" thickBot="1" x14ac:dyDescent="0.3">
      <c r="A24" s="25"/>
      <c r="B24" s="8"/>
      <c r="C24" s="7"/>
      <c r="D24" s="21"/>
      <c r="E24" s="17"/>
      <c r="F24" s="17"/>
      <c r="G24" s="17"/>
      <c r="H24" s="17"/>
      <c r="I24" s="17"/>
      <c r="J24" s="22"/>
      <c r="K24" s="28"/>
      <c r="L24" s="6"/>
      <c r="M24" s="9"/>
      <c r="N24" s="33"/>
    </row>
    <row r="25" spans="1:14" ht="15.75" thickBot="1" x14ac:dyDescent="0.3">
      <c r="A25" s="106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11"/>
    </row>
    <row r="26" spans="1:14" ht="15.75" thickBot="1" x14ac:dyDescent="0.3"/>
    <row r="27" spans="1:14" ht="15.75" thickBot="1" x14ac:dyDescent="0.3">
      <c r="A27" s="118" t="s">
        <v>66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4"/>
    </row>
    <row r="28" spans="1:14" ht="15.75" thickBot="1" x14ac:dyDescent="0.3">
      <c r="A28" s="1" t="s">
        <v>0</v>
      </c>
      <c r="B28" s="2" t="s">
        <v>1</v>
      </c>
      <c r="C28" s="11" t="s">
        <v>2</v>
      </c>
      <c r="D28" s="14">
        <v>1</v>
      </c>
      <c r="E28" s="13">
        <v>2</v>
      </c>
      <c r="F28" s="13">
        <v>3</v>
      </c>
      <c r="G28" s="13">
        <v>4</v>
      </c>
      <c r="H28" s="13">
        <v>5</v>
      </c>
      <c r="I28" s="13">
        <v>6</v>
      </c>
      <c r="J28" s="15">
        <v>7</v>
      </c>
      <c r="K28" s="11" t="s">
        <v>3</v>
      </c>
      <c r="L28" s="11" t="s">
        <v>4</v>
      </c>
      <c r="M28" s="11" t="s">
        <v>6</v>
      </c>
      <c r="N28" s="11" t="s">
        <v>7</v>
      </c>
    </row>
    <row r="29" spans="1:14" x14ac:dyDescent="0.25">
      <c r="A29" s="24"/>
      <c r="B29" s="3"/>
      <c r="C29" s="12"/>
      <c r="D29" s="18"/>
      <c r="E29" s="19"/>
      <c r="F29" s="19"/>
      <c r="G29" s="19"/>
      <c r="H29" s="19"/>
      <c r="I29" s="19"/>
      <c r="J29" s="20"/>
      <c r="K29" s="28"/>
      <c r="L29" s="5"/>
      <c r="M29" s="9"/>
      <c r="N29" s="4"/>
    </row>
    <row r="30" spans="1:14" x14ac:dyDescent="0.25">
      <c r="A30" s="25"/>
      <c r="B30" s="6"/>
      <c r="C30" s="7"/>
      <c r="D30" s="21"/>
      <c r="E30" s="17"/>
      <c r="F30" s="17"/>
      <c r="G30" s="17"/>
      <c r="H30" s="17"/>
      <c r="I30" s="17"/>
      <c r="J30" s="22"/>
      <c r="K30" s="28"/>
      <c r="L30" s="6"/>
      <c r="M30" s="9"/>
      <c r="N30" s="33"/>
    </row>
    <row r="31" spans="1:14" ht="15.75" thickBot="1" x14ac:dyDescent="0.3">
      <c r="A31" s="25"/>
      <c r="B31" s="8"/>
      <c r="C31" s="9"/>
      <c r="D31" s="21"/>
      <c r="E31" s="17"/>
      <c r="F31" s="17"/>
      <c r="G31" s="17"/>
      <c r="H31" s="17"/>
      <c r="I31" s="17"/>
      <c r="J31" s="22"/>
      <c r="K31" s="28"/>
      <c r="L31" s="6"/>
      <c r="M31" s="9"/>
      <c r="N31" s="33"/>
    </row>
    <row r="32" spans="1:14" ht="15.75" thickBot="1" x14ac:dyDescent="0.3">
      <c r="A32" s="106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11"/>
    </row>
    <row r="34" spans="3:14" x14ac:dyDescent="0.25">
      <c r="C34"/>
      <c r="J34" s="39"/>
      <c r="K34" s="39"/>
      <c r="M34"/>
      <c r="N34"/>
    </row>
    <row r="35" spans="3:14" x14ac:dyDescent="0.25">
      <c r="C35"/>
      <c r="J35" s="39"/>
      <c r="K35" s="39"/>
      <c r="M35"/>
      <c r="N35"/>
    </row>
    <row r="36" spans="3:14" x14ac:dyDescent="0.25">
      <c r="C36"/>
      <c r="J36" s="39"/>
      <c r="K36" s="39"/>
      <c r="M36"/>
      <c r="N36"/>
    </row>
    <row r="37" spans="3:14" x14ac:dyDescent="0.25">
      <c r="C37"/>
      <c r="J37" s="39"/>
      <c r="K37" s="39"/>
      <c r="M37"/>
      <c r="N37"/>
    </row>
    <row r="38" spans="3:14" x14ac:dyDescent="0.25">
      <c r="C38"/>
      <c r="J38" s="39"/>
      <c r="K38" s="39"/>
      <c r="M38"/>
      <c r="N38"/>
    </row>
    <row r="39" spans="3:14" x14ac:dyDescent="0.25">
      <c r="C39"/>
      <c r="J39" s="39"/>
      <c r="K39" s="39"/>
      <c r="M39"/>
      <c r="N39"/>
    </row>
    <row r="40" spans="3:14" x14ac:dyDescent="0.25">
      <c r="C40"/>
      <c r="J40" s="39"/>
      <c r="K40" s="39"/>
      <c r="M40"/>
      <c r="N40"/>
    </row>
    <row r="41" spans="3:14" x14ac:dyDescent="0.25">
      <c r="C41"/>
      <c r="J41" s="39"/>
      <c r="K41" s="39"/>
      <c r="M41"/>
      <c r="N41"/>
    </row>
  </sheetData>
  <sortState ref="B15:K20">
    <sortCondition descending="1" ref="K14"/>
  </sortState>
  <mergeCells count="6">
    <mergeCell ref="A32:N32"/>
    <mergeCell ref="A1:N1"/>
    <mergeCell ref="A15:N15"/>
    <mergeCell ref="A17:N17"/>
    <mergeCell ref="A25:N25"/>
    <mergeCell ref="A27:N27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E35" sqref="E35"/>
    </sheetView>
  </sheetViews>
  <sheetFormatPr baseColWidth="10" defaultRowHeight="15" x14ac:dyDescent="0.25"/>
  <cols>
    <col min="1" max="1" width="5.140625" bestFit="1" customWidth="1"/>
    <col min="2" max="2" width="33" bestFit="1" customWidth="1"/>
    <col min="3" max="3" width="12.42578125" style="39" bestFit="1" customWidth="1"/>
    <col min="12" max="12" width="11.42578125" customWidth="1"/>
    <col min="13" max="13" width="11.42578125" style="39" customWidth="1"/>
    <col min="14" max="14" width="12.5703125" style="39" bestFit="1" customWidth="1"/>
  </cols>
  <sheetData>
    <row r="1" spans="1:14" ht="15.75" customHeight="1" thickBot="1" x14ac:dyDescent="0.3">
      <c r="A1" s="112" t="s">
        <v>64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4"/>
    </row>
    <row r="2" spans="1:14" ht="15.75" thickBot="1" x14ac:dyDescent="0.3">
      <c r="A2" s="1" t="s">
        <v>0</v>
      </c>
      <c r="B2" s="2" t="s">
        <v>1</v>
      </c>
      <c r="C2" s="11" t="s">
        <v>2</v>
      </c>
      <c r="D2" s="14">
        <v>1</v>
      </c>
      <c r="E2" s="13">
        <v>2</v>
      </c>
      <c r="F2" s="13">
        <v>3</v>
      </c>
      <c r="G2" s="13">
        <v>4</v>
      </c>
      <c r="H2" s="13">
        <v>5</v>
      </c>
      <c r="I2" s="13">
        <v>6</v>
      </c>
      <c r="J2" s="15">
        <v>7</v>
      </c>
      <c r="K2" s="11" t="s">
        <v>3</v>
      </c>
      <c r="L2" s="11" t="s">
        <v>4</v>
      </c>
      <c r="M2" s="11" t="s">
        <v>6</v>
      </c>
      <c r="N2" s="11" t="s">
        <v>7</v>
      </c>
    </row>
    <row r="3" spans="1:14" x14ac:dyDescent="0.25">
      <c r="A3" s="24"/>
      <c r="B3" s="51"/>
      <c r="C3" s="12"/>
      <c r="D3" s="75"/>
      <c r="E3" s="76"/>
      <c r="F3" s="76"/>
      <c r="G3" s="76"/>
      <c r="H3" s="76"/>
      <c r="I3" s="76"/>
      <c r="J3" s="77"/>
      <c r="K3" s="27"/>
      <c r="L3" s="12"/>
      <c r="M3" s="4"/>
      <c r="N3" s="4"/>
    </row>
    <row r="4" spans="1:14" x14ac:dyDescent="0.25">
      <c r="A4" s="25"/>
      <c r="B4" s="52"/>
      <c r="C4" s="16"/>
      <c r="D4" s="78"/>
      <c r="E4" s="79"/>
      <c r="F4" s="79"/>
      <c r="G4" s="79"/>
      <c r="H4" s="79"/>
      <c r="I4" s="79"/>
      <c r="J4" s="80"/>
      <c r="K4" s="28"/>
      <c r="L4" s="16"/>
      <c r="M4" s="53"/>
      <c r="N4" s="33"/>
    </row>
    <row r="5" spans="1:14" x14ac:dyDescent="0.25">
      <c r="A5" s="25"/>
      <c r="B5" s="6"/>
      <c r="C5" s="16"/>
      <c r="D5" s="78"/>
      <c r="E5" s="79"/>
      <c r="F5" s="79"/>
      <c r="G5" s="79"/>
      <c r="H5" s="79"/>
      <c r="I5" s="79"/>
      <c r="J5" s="80"/>
      <c r="K5" s="28"/>
      <c r="L5" s="16"/>
      <c r="M5" s="9"/>
      <c r="N5" s="33"/>
    </row>
    <row r="6" spans="1:14" x14ac:dyDescent="0.25">
      <c r="A6" s="25"/>
      <c r="B6" s="8"/>
      <c r="C6" s="16"/>
      <c r="D6" s="78"/>
      <c r="E6" s="79"/>
      <c r="F6" s="79"/>
      <c r="G6" s="79"/>
      <c r="H6" s="79"/>
      <c r="I6" s="79"/>
      <c r="J6" s="80"/>
      <c r="K6" s="28"/>
      <c r="L6" s="16"/>
      <c r="M6" s="9"/>
      <c r="N6" s="33"/>
    </row>
    <row r="7" spans="1:14" x14ac:dyDescent="0.25">
      <c r="A7" s="25"/>
      <c r="B7" s="8"/>
      <c r="C7" s="16"/>
      <c r="D7" s="78"/>
      <c r="E7" s="79"/>
      <c r="F7" s="79"/>
      <c r="G7" s="79"/>
      <c r="H7" s="79"/>
      <c r="I7" s="79"/>
      <c r="J7" s="80"/>
      <c r="K7" s="28"/>
      <c r="L7" s="16"/>
      <c r="M7" s="9"/>
      <c r="N7" s="33"/>
    </row>
    <row r="8" spans="1:14" x14ac:dyDescent="0.25">
      <c r="A8" s="25"/>
      <c r="B8" s="8"/>
      <c r="C8" s="16"/>
      <c r="D8" s="78"/>
      <c r="E8" s="79"/>
      <c r="F8" s="79"/>
      <c r="G8" s="79"/>
      <c r="H8" s="79"/>
      <c r="I8" s="79"/>
      <c r="J8" s="80"/>
      <c r="K8" s="28"/>
      <c r="L8" s="16"/>
      <c r="M8" s="9"/>
      <c r="N8" s="33"/>
    </row>
    <row r="9" spans="1:14" x14ac:dyDescent="0.25">
      <c r="A9" s="25"/>
      <c r="B9" s="6"/>
      <c r="C9" s="16"/>
      <c r="D9" s="78"/>
      <c r="E9" s="79"/>
      <c r="F9" s="79"/>
      <c r="G9" s="79"/>
      <c r="H9" s="79"/>
      <c r="I9" s="79"/>
      <c r="J9" s="80"/>
      <c r="K9" s="28"/>
      <c r="L9" s="16"/>
      <c r="M9" s="9"/>
      <c r="N9" s="33"/>
    </row>
    <row r="10" spans="1:14" x14ac:dyDescent="0.25">
      <c r="A10" s="25"/>
      <c r="B10" s="8"/>
      <c r="C10" s="16"/>
      <c r="D10" s="78"/>
      <c r="E10" s="79"/>
      <c r="F10" s="79"/>
      <c r="G10" s="79"/>
      <c r="H10" s="79"/>
      <c r="I10" s="79"/>
      <c r="J10" s="80"/>
      <c r="K10" s="28"/>
      <c r="L10" s="16"/>
      <c r="M10" s="9"/>
      <c r="N10" s="33"/>
    </row>
    <row r="11" spans="1:14" x14ac:dyDescent="0.25">
      <c r="A11" s="25"/>
      <c r="B11" s="8"/>
      <c r="C11" s="16"/>
      <c r="D11" s="78"/>
      <c r="E11" s="79"/>
      <c r="F11" s="79"/>
      <c r="G11" s="79"/>
      <c r="H11" s="79"/>
      <c r="I11" s="79"/>
      <c r="J11" s="80"/>
      <c r="K11" s="28"/>
      <c r="L11" s="16"/>
      <c r="M11" s="9"/>
      <c r="N11" s="33"/>
    </row>
    <row r="12" spans="1:14" x14ac:dyDescent="0.25">
      <c r="A12" s="25"/>
      <c r="B12" s="6"/>
      <c r="C12" s="16"/>
      <c r="D12" s="78"/>
      <c r="E12" s="79"/>
      <c r="F12" s="79"/>
      <c r="G12" s="79"/>
      <c r="H12" s="79"/>
      <c r="I12" s="79"/>
      <c r="J12" s="80"/>
      <c r="K12" s="28"/>
      <c r="L12" s="16"/>
      <c r="M12" s="9"/>
      <c r="N12" s="33"/>
    </row>
    <row r="13" spans="1:14" x14ac:dyDescent="0.25">
      <c r="A13" s="25"/>
      <c r="B13" s="8"/>
      <c r="C13" s="16"/>
      <c r="D13" s="78"/>
      <c r="E13" s="79"/>
      <c r="F13" s="79"/>
      <c r="G13" s="79"/>
      <c r="H13" s="79"/>
      <c r="I13" s="79"/>
      <c r="J13" s="80"/>
      <c r="K13" s="28"/>
      <c r="L13" s="16"/>
      <c r="M13" s="9"/>
      <c r="N13" s="33"/>
    </row>
    <row r="14" spans="1:14" ht="15.75" thickBot="1" x14ac:dyDescent="0.3">
      <c r="A14" s="25"/>
      <c r="B14" s="1"/>
      <c r="C14" s="11"/>
      <c r="D14" s="81"/>
      <c r="E14" s="82"/>
      <c r="F14" s="82"/>
      <c r="G14" s="82"/>
      <c r="H14" s="82"/>
      <c r="I14" s="82"/>
      <c r="J14" s="83"/>
      <c r="K14" s="28"/>
      <c r="L14" s="11"/>
      <c r="M14" s="9"/>
      <c r="N14" s="33"/>
    </row>
    <row r="15" spans="1:14" ht="15.75" thickBot="1" x14ac:dyDescent="0.3">
      <c r="A15" s="115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7"/>
    </row>
    <row r="16" spans="1:14" ht="15.75" thickBot="1" x14ac:dyDescent="0.3"/>
    <row r="17" spans="1:14" ht="15.75" thickBot="1" x14ac:dyDescent="0.3">
      <c r="A17" s="112" t="s">
        <v>65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4"/>
    </row>
    <row r="18" spans="1:14" ht="32.25" customHeight="1" thickBot="1" x14ac:dyDescent="0.3">
      <c r="A18" s="1" t="s">
        <v>0</v>
      </c>
      <c r="B18" s="2" t="s">
        <v>1</v>
      </c>
      <c r="C18" s="11" t="s">
        <v>2</v>
      </c>
      <c r="D18" s="14">
        <v>1</v>
      </c>
      <c r="E18" s="13">
        <v>2</v>
      </c>
      <c r="F18" s="13">
        <v>3</v>
      </c>
      <c r="G18" s="13">
        <v>4</v>
      </c>
      <c r="H18" s="13">
        <v>5</v>
      </c>
      <c r="I18" s="13">
        <v>6</v>
      </c>
      <c r="J18" s="15">
        <v>7</v>
      </c>
      <c r="K18" s="11" t="s">
        <v>3</v>
      </c>
      <c r="L18" s="11" t="s">
        <v>4</v>
      </c>
      <c r="M18" s="11" t="s">
        <v>6</v>
      </c>
      <c r="N18" s="11" t="s">
        <v>7</v>
      </c>
    </row>
    <row r="19" spans="1:14" x14ac:dyDescent="0.25">
      <c r="A19" s="24"/>
      <c r="B19" s="3"/>
      <c r="C19" s="12"/>
      <c r="D19" s="18"/>
      <c r="E19" s="19"/>
      <c r="F19" s="19"/>
      <c r="G19" s="19"/>
      <c r="H19" s="19"/>
      <c r="I19" s="19"/>
      <c r="J19" s="20"/>
      <c r="K19" s="28"/>
      <c r="L19" s="5"/>
      <c r="M19" s="31"/>
      <c r="N19" s="4"/>
    </row>
    <row r="20" spans="1:14" x14ac:dyDescent="0.25">
      <c r="A20" s="25"/>
      <c r="B20" s="8"/>
      <c r="C20" s="9"/>
      <c r="D20" s="21"/>
      <c r="E20" s="17"/>
      <c r="F20" s="17"/>
      <c r="G20" s="17"/>
      <c r="H20" s="17"/>
      <c r="I20" s="17"/>
      <c r="J20" s="17"/>
      <c r="K20" s="28"/>
      <c r="L20" s="6"/>
      <c r="M20" s="9"/>
      <c r="N20" s="33"/>
    </row>
    <row r="21" spans="1:14" x14ac:dyDescent="0.25">
      <c r="A21" s="25"/>
      <c r="B21" s="8"/>
      <c r="C21" s="9"/>
      <c r="D21" s="21"/>
      <c r="E21" s="17"/>
      <c r="F21" s="17"/>
      <c r="G21" s="17"/>
      <c r="H21" s="17"/>
      <c r="I21" s="17"/>
      <c r="J21" s="22"/>
      <c r="K21" s="28"/>
      <c r="L21" s="6"/>
      <c r="M21" s="9"/>
      <c r="N21" s="33"/>
    </row>
    <row r="22" spans="1:14" x14ac:dyDescent="0.25">
      <c r="A22" s="25"/>
      <c r="B22" s="8"/>
      <c r="C22" s="7"/>
      <c r="D22" s="21"/>
      <c r="E22" s="17"/>
      <c r="F22" s="17"/>
      <c r="G22" s="17"/>
      <c r="H22" s="17"/>
      <c r="I22" s="17"/>
      <c r="J22" s="22"/>
      <c r="K22" s="28"/>
      <c r="L22" s="6"/>
      <c r="M22" s="9"/>
      <c r="N22" s="33"/>
    </row>
    <row r="23" spans="1:14" x14ac:dyDescent="0.25">
      <c r="A23" s="25"/>
      <c r="B23" s="6"/>
      <c r="C23" s="9"/>
      <c r="D23" s="21"/>
      <c r="E23" s="17"/>
      <c r="F23" s="17"/>
      <c r="G23" s="17"/>
      <c r="H23" s="17"/>
      <c r="I23" s="17"/>
      <c r="J23" s="22"/>
      <c r="K23" s="28"/>
      <c r="L23" s="6"/>
      <c r="M23" s="9"/>
      <c r="N23" s="33"/>
    </row>
    <row r="24" spans="1:14" ht="15.75" thickBot="1" x14ac:dyDescent="0.3">
      <c r="A24" s="25"/>
      <c r="B24" s="8"/>
      <c r="C24" s="7"/>
      <c r="D24" s="21"/>
      <c r="E24" s="17"/>
      <c r="F24" s="17"/>
      <c r="G24" s="17"/>
      <c r="H24" s="17"/>
      <c r="I24" s="17"/>
      <c r="J24" s="22"/>
      <c r="K24" s="28"/>
      <c r="L24" s="6"/>
      <c r="M24" s="9"/>
      <c r="N24" s="33"/>
    </row>
    <row r="25" spans="1:14" ht="15.75" thickBot="1" x14ac:dyDescent="0.3">
      <c r="A25" s="106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11"/>
    </row>
    <row r="26" spans="1:14" ht="15.75" thickBot="1" x14ac:dyDescent="0.3"/>
    <row r="27" spans="1:14" ht="15.75" thickBot="1" x14ac:dyDescent="0.3">
      <c r="A27" s="118" t="s">
        <v>66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4"/>
    </row>
    <row r="28" spans="1:14" ht="15.75" thickBot="1" x14ac:dyDescent="0.3">
      <c r="A28" s="1" t="s">
        <v>0</v>
      </c>
      <c r="B28" s="2" t="s">
        <v>1</v>
      </c>
      <c r="C28" s="11" t="s">
        <v>2</v>
      </c>
      <c r="D28" s="14">
        <v>1</v>
      </c>
      <c r="E28" s="13">
        <v>2</v>
      </c>
      <c r="F28" s="13">
        <v>3</v>
      </c>
      <c r="G28" s="13">
        <v>4</v>
      </c>
      <c r="H28" s="13">
        <v>5</v>
      </c>
      <c r="I28" s="13">
        <v>6</v>
      </c>
      <c r="J28" s="15">
        <v>7</v>
      </c>
      <c r="K28" s="11" t="s">
        <v>3</v>
      </c>
      <c r="L28" s="11" t="s">
        <v>4</v>
      </c>
      <c r="M28" s="11" t="s">
        <v>6</v>
      </c>
      <c r="N28" s="11" t="s">
        <v>7</v>
      </c>
    </row>
    <row r="29" spans="1:14" x14ac:dyDescent="0.25">
      <c r="A29" s="24"/>
      <c r="B29" s="3"/>
      <c r="C29" s="12"/>
      <c r="D29" s="18"/>
      <c r="E29" s="19"/>
      <c r="F29" s="19"/>
      <c r="G29" s="19"/>
      <c r="H29" s="19"/>
      <c r="I29" s="19"/>
      <c r="J29" s="20"/>
      <c r="K29" s="28"/>
      <c r="L29" s="5"/>
      <c r="M29" s="9"/>
      <c r="N29" s="4"/>
    </row>
    <row r="30" spans="1:14" x14ac:dyDescent="0.25">
      <c r="A30" s="25"/>
      <c r="B30" s="6"/>
      <c r="C30" s="7"/>
      <c r="D30" s="21"/>
      <c r="E30" s="17"/>
      <c r="F30" s="17"/>
      <c r="G30" s="17"/>
      <c r="H30" s="17"/>
      <c r="I30" s="17"/>
      <c r="J30" s="22"/>
      <c r="K30" s="28"/>
      <c r="L30" s="6"/>
      <c r="M30" s="9"/>
      <c r="N30" s="33"/>
    </row>
    <row r="31" spans="1:14" ht="15.75" thickBot="1" x14ac:dyDescent="0.3">
      <c r="A31" s="25"/>
      <c r="B31" s="8"/>
      <c r="C31" s="9"/>
      <c r="D31" s="21"/>
      <c r="E31" s="17"/>
      <c r="F31" s="17"/>
      <c r="G31" s="17"/>
      <c r="H31" s="17"/>
      <c r="I31" s="17"/>
      <c r="J31" s="22"/>
      <c r="K31" s="28"/>
      <c r="L31" s="6"/>
      <c r="M31" s="9"/>
      <c r="N31" s="33"/>
    </row>
    <row r="32" spans="1:14" ht="15.75" thickBot="1" x14ac:dyDescent="0.3">
      <c r="A32" s="106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11"/>
    </row>
    <row r="34" spans="3:14" x14ac:dyDescent="0.25">
      <c r="C34"/>
      <c r="J34" s="39"/>
      <c r="K34" s="39"/>
      <c r="M34"/>
      <c r="N34"/>
    </row>
    <row r="35" spans="3:14" x14ac:dyDescent="0.25">
      <c r="C35"/>
      <c r="J35" s="39"/>
      <c r="K35" s="39"/>
      <c r="M35"/>
      <c r="N35"/>
    </row>
    <row r="36" spans="3:14" x14ac:dyDescent="0.25">
      <c r="C36"/>
      <c r="J36" s="39"/>
      <c r="K36" s="39"/>
      <c r="M36"/>
      <c r="N36"/>
    </row>
    <row r="37" spans="3:14" x14ac:dyDescent="0.25">
      <c r="C37"/>
      <c r="J37" s="39"/>
      <c r="K37" s="39"/>
      <c r="M37"/>
      <c r="N37"/>
    </row>
    <row r="38" spans="3:14" x14ac:dyDescent="0.25">
      <c r="C38"/>
      <c r="J38" s="39"/>
      <c r="K38" s="39"/>
      <c r="M38"/>
      <c r="N38"/>
    </row>
    <row r="39" spans="3:14" x14ac:dyDescent="0.25">
      <c r="C39"/>
      <c r="J39" s="39"/>
      <c r="K39" s="39"/>
      <c r="M39"/>
      <c r="N39"/>
    </row>
    <row r="40" spans="3:14" x14ac:dyDescent="0.25">
      <c r="C40"/>
      <c r="J40" s="39"/>
      <c r="K40" s="39"/>
      <c r="M40"/>
      <c r="N40"/>
    </row>
    <row r="41" spans="3:14" x14ac:dyDescent="0.25">
      <c r="C41"/>
      <c r="J41" s="39"/>
      <c r="K41" s="39"/>
      <c r="M41"/>
      <c r="N41"/>
    </row>
  </sheetData>
  <sortState ref="B33:K36">
    <sortCondition descending="1" ref="K32"/>
  </sortState>
  <mergeCells count="6">
    <mergeCell ref="A32:N32"/>
    <mergeCell ref="A1:N1"/>
    <mergeCell ref="A15:N15"/>
    <mergeCell ref="A17:N17"/>
    <mergeCell ref="A25:N25"/>
    <mergeCell ref="A27:N2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E28" sqref="E28"/>
    </sheetView>
  </sheetViews>
  <sheetFormatPr baseColWidth="10" defaultRowHeight="15" x14ac:dyDescent="0.25"/>
  <cols>
    <col min="1" max="1" width="5.140625" bestFit="1" customWidth="1"/>
    <col min="2" max="2" width="35.42578125" bestFit="1" customWidth="1"/>
    <col min="3" max="3" width="14.5703125" style="35" customWidth="1"/>
    <col min="12" max="13" width="11.42578125" style="35"/>
    <col min="14" max="14" width="16.42578125" bestFit="1" customWidth="1"/>
  </cols>
  <sheetData>
    <row r="1" spans="1:15" ht="15.75" thickBot="1" x14ac:dyDescent="0.3">
      <c r="A1" s="118" t="s">
        <v>67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</row>
    <row r="2" spans="1:15" ht="15.75" thickBot="1" x14ac:dyDescent="0.3">
      <c r="A2" s="1" t="s">
        <v>0</v>
      </c>
      <c r="B2" s="2" t="s">
        <v>1</v>
      </c>
      <c r="C2" s="11" t="s">
        <v>2</v>
      </c>
      <c r="D2" s="14">
        <v>1</v>
      </c>
      <c r="E2" s="13">
        <v>2</v>
      </c>
      <c r="F2" s="13">
        <v>3</v>
      </c>
      <c r="G2" s="13">
        <v>4</v>
      </c>
      <c r="H2" s="13">
        <v>5</v>
      </c>
      <c r="I2" s="13">
        <v>6</v>
      </c>
      <c r="J2" s="15">
        <v>7</v>
      </c>
      <c r="K2" s="11" t="s">
        <v>3</v>
      </c>
      <c r="L2" s="11" t="s">
        <v>4</v>
      </c>
      <c r="M2" s="11" t="s">
        <v>37</v>
      </c>
      <c r="N2" s="29" t="s">
        <v>6</v>
      </c>
      <c r="O2" s="29" t="s">
        <v>7</v>
      </c>
    </row>
    <row r="3" spans="1:15" x14ac:dyDescent="0.25">
      <c r="A3" s="24"/>
      <c r="B3" s="8"/>
      <c r="C3" s="16"/>
      <c r="D3" s="18"/>
      <c r="E3" s="19"/>
      <c r="F3" s="19"/>
      <c r="G3" s="19"/>
      <c r="H3" s="19"/>
      <c r="I3" s="19"/>
      <c r="J3" s="20"/>
      <c r="K3" s="28"/>
      <c r="L3" s="12"/>
      <c r="M3" s="45"/>
      <c r="N3" s="53"/>
      <c r="O3" s="34"/>
    </row>
    <row r="4" spans="1:15" x14ac:dyDescent="0.25">
      <c r="A4" s="25"/>
      <c r="B4" s="8"/>
      <c r="C4" s="16"/>
      <c r="D4" s="21"/>
      <c r="E4" s="17"/>
      <c r="F4" s="17"/>
      <c r="G4" s="17"/>
      <c r="H4" s="17"/>
      <c r="I4" s="17"/>
      <c r="J4" s="22"/>
      <c r="K4" s="7"/>
      <c r="L4" s="16"/>
      <c r="M4" s="45"/>
      <c r="N4" s="53"/>
      <c r="O4" s="33"/>
    </row>
    <row r="5" spans="1:15" x14ac:dyDescent="0.25">
      <c r="A5" s="25"/>
      <c r="B5" s="8"/>
      <c r="C5" s="16"/>
      <c r="D5" s="21"/>
      <c r="E5" s="17"/>
      <c r="F5" s="17"/>
      <c r="G5" s="17"/>
      <c r="H5" s="17"/>
      <c r="I5" s="17"/>
      <c r="J5" s="17"/>
      <c r="K5" s="7"/>
      <c r="L5" s="16"/>
      <c r="M5" s="45"/>
      <c r="N5" s="53"/>
      <c r="O5" s="33"/>
    </row>
    <row r="6" spans="1:15" x14ac:dyDescent="0.25">
      <c r="A6" s="25"/>
      <c r="B6" s="8"/>
      <c r="C6" s="16"/>
      <c r="D6" s="21"/>
      <c r="E6" s="17"/>
      <c r="F6" s="17"/>
      <c r="G6" s="17"/>
      <c r="H6" s="17"/>
      <c r="I6" s="17"/>
      <c r="J6" s="17"/>
      <c r="K6" s="7"/>
      <c r="L6" s="25"/>
      <c r="M6" s="45"/>
      <c r="N6" s="53"/>
      <c r="O6" s="33"/>
    </row>
    <row r="7" spans="1:15" x14ac:dyDescent="0.25">
      <c r="A7" s="25"/>
      <c r="B7" s="8"/>
      <c r="C7" s="16"/>
      <c r="D7" s="21"/>
      <c r="E7" s="17"/>
      <c r="F7" s="17"/>
      <c r="G7" s="17"/>
      <c r="H7" s="17"/>
      <c r="I7" s="17"/>
      <c r="J7" s="22"/>
      <c r="K7" s="28"/>
      <c r="L7" s="16"/>
      <c r="M7" s="45"/>
      <c r="N7" s="53"/>
      <c r="O7" s="33"/>
    </row>
    <row r="8" spans="1:15" x14ac:dyDescent="0.25">
      <c r="A8" s="25"/>
      <c r="B8" s="6"/>
      <c r="C8" s="16"/>
      <c r="D8" s="21"/>
      <c r="E8" s="17"/>
      <c r="F8" s="17"/>
      <c r="G8" s="17"/>
      <c r="H8" s="17"/>
      <c r="I8" s="17"/>
      <c r="J8" s="22"/>
      <c r="K8" s="28"/>
      <c r="L8" s="16"/>
      <c r="M8" s="45"/>
      <c r="N8" s="53"/>
      <c r="O8" s="33"/>
    </row>
    <row r="9" spans="1:15" x14ac:dyDescent="0.25">
      <c r="A9" s="25"/>
      <c r="B9" s="8"/>
      <c r="C9" s="16"/>
      <c r="D9" s="21"/>
      <c r="E9" s="17"/>
      <c r="F9" s="17"/>
      <c r="G9" s="17"/>
      <c r="H9" s="17"/>
      <c r="I9" s="17"/>
      <c r="J9" s="22"/>
      <c r="K9" s="7"/>
      <c r="L9" s="25"/>
      <c r="M9" s="45"/>
      <c r="N9" s="53"/>
      <c r="O9" s="33"/>
    </row>
    <row r="10" spans="1:15" x14ac:dyDescent="0.25">
      <c r="A10" s="25"/>
      <c r="B10" s="8"/>
      <c r="C10" s="16"/>
      <c r="D10" s="21"/>
      <c r="E10" s="17"/>
      <c r="F10" s="17"/>
      <c r="G10" s="17"/>
      <c r="H10" s="17"/>
      <c r="I10" s="17"/>
      <c r="J10" s="22"/>
      <c r="K10" s="7"/>
      <c r="L10" s="25"/>
      <c r="M10" s="45"/>
      <c r="N10" s="53"/>
      <c r="O10" s="33"/>
    </row>
    <row r="11" spans="1:15" x14ac:dyDescent="0.25">
      <c r="A11" s="25"/>
      <c r="B11" s="8"/>
      <c r="C11" s="16"/>
      <c r="D11" s="21"/>
      <c r="E11" s="17"/>
      <c r="F11" s="17"/>
      <c r="G11" s="17"/>
      <c r="H11" s="17"/>
      <c r="I11" s="17"/>
      <c r="J11" s="22"/>
      <c r="K11" s="7"/>
      <c r="L11" s="25"/>
      <c r="M11" s="45"/>
      <c r="N11" s="53"/>
      <c r="O11" s="33"/>
    </row>
    <row r="12" spans="1:15" x14ac:dyDescent="0.25">
      <c r="A12" s="25"/>
      <c r="B12" s="6"/>
      <c r="C12" s="16"/>
      <c r="D12" s="21"/>
      <c r="E12" s="17"/>
      <c r="F12" s="17"/>
      <c r="G12" s="17"/>
      <c r="H12" s="17"/>
      <c r="I12" s="17"/>
      <c r="J12" s="22"/>
      <c r="K12" s="28"/>
      <c r="L12" s="25"/>
      <c r="M12" s="45"/>
      <c r="N12" s="53"/>
      <c r="O12" s="33"/>
    </row>
    <row r="13" spans="1:15" x14ac:dyDescent="0.25">
      <c r="A13" s="25"/>
      <c r="B13" s="8"/>
      <c r="C13" s="16"/>
      <c r="D13" s="21"/>
      <c r="E13" s="17"/>
      <c r="F13" s="17"/>
      <c r="G13" s="17"/>
      <c r="H13" s="17"/>
      <c r="I13" s="17"/>
      <c r="J13" s="22"/>
      <c r="K13" s="7"/>
      <c r="L13" s="25"/>
      <c r="M13" s="45"/>
      <c r="N13" s="53"/>
      <c r="O13" s="33"/>
    </row>
    <row r="14" spans="1:15" x14ac:dyDescent="0.25">
      <c r="A14" s="25"/>
      <c r="B14" s="8"/>
      <c r="C14" s="16"/>
      <c r="D14" s="21"/>
      <c r="E14" s="17"/>
      <c r="F14" s="17"/>
      <c r="G14" s="17"/>
      <c r="H14" s="17"/>
      <c r="I14" s="17"/>
      <c r="J14" s="22"/>
      <c r="K14" s="28"/>
      <c r="L14" s="25"/>
      <c r="M14" s="45"/>
      <c r="N14" s="53"/>
      <c r="O14" s="33"/>
    </row>
    <row r="15" spans="1:15" x14ac:dyDescent="0.25">
      <c r="A15" s="25"/>
      <c r="B15" s="8"/>
      <c r="C15" s="16"/>
      <c r="D15" s="21"/>
      <c r="E15" s="17"/>
      <c r="F15" s="17"/>
      <c r="G15" s="17"/>
      <c r="H15" s="17"/>
      <c r="I15" s="17"/>
      <c r="J15" s="22"/>
      <c r="K15" s="28"/>
      <c r="L15" s="25"/>
      <c r="M15" s="45"/>
      <c r="N15" s="53"/>
      <c r="O15" s="33"/>
    </row>
    <row r="16" spans="1:15" x14ac:dyDescent="0.25">
      <c r="A16" s="25"/>
      <c r="B16" s="8"/>
      <c r="C16" s="16"/>
      <c r="D16" s="21"/>
      <c r="E16" s="17"/>
      <c r="F16" s="17"/>
      <c r="G16" s="17"/>
      <c r="H16" s="17"/>
      <c r="I16" s="17"/>
      <c r="J16" s="22"/>
      <c r="K16" s="7"/>
      <c r="L16" s="25"/>
      <c r="M16" s="45"/>
      <c r="N16" s="53"/>
      <c r="O16" s="33"/>
    </row>
    <row r="17" spans="1:15" x14ac:dyDescent="0.25">
      <c r="A17" s="25"/>
      <c r="B17" s="8"/>
      <c r="C17" s="16"/>
      <c r="D17" s="21"/>
      <c r="E17" s="17"/>
      <c r="F17" s="17"/>
      <c r="G17" s="17"/>
      <c r="H17" s="17"/>
      <c r="I17" s="17"/>
      <c r="J17" s="22"/>
      <c r="K17" s="7"/>
      <c r="L17" s="25"/>
      <c r="M17" s="45"/>
      <c r="N17" s="53"/>
      <c r="O17" s="33"/>
    </row>
    <row r="18" spans="1:15" x14ac:dyDescent="0.25">
      <c r="A18" s="25"/>
      <c r="B18" s="8"/>
      <c r="C18" s="16"/>
      <c r="D18" s="21"/>
      <c r="E18" s="17"/>
      <c r="F18" s="17"/>
      <c r="G18" s="17"/>
      <c r="H18" s="17"/>
      <c r="I18" s="17"/>
      <c r="J18" s="22"/>
      <c r="K18" s="7"/>
      <c r="L18" s="25"/>
      <c r="M18" s="45"/>
      <c r="N18" s="53"/>
      <c r="O18" s="33"/>
    </row>
    <row r="19" spans="1:15" x14ac:dyDescent="0.25">
      <c r="A19" s="25"/>
      <c r="B19" s="8"/>
      <c r="C19" s="16"/>
      <c r="D19" s="21"/>
      <c r="E19" s="17"/>
      <c r="F19" s="17"/>
      <c r="G19" s="17"/>
      <c r="H19" s="17"/>
      <c r="I19" s="17"/>
      <c r="J19" s="22"/>
      <c r="K19" s="7"/>
      <c r="L19" s="25"/>
      <c r="M19" s="45"/>
      <c r="N19" s="53"/>
      <c r="O19" s="33"/>
    </row>
    <row r="20" spans="1:15" ht="15.75" thickBot="1" x14ac:dyDescent="0.3">
      <c r="A20" s="25"/>
      <c r="B20" s="8"/>
      <c r="C20" s="16"/>
      <c r="D20" s="21"/>
      <c r="E20" s="17"/>
      <c r="F20" s="17"/>
      <c r="G20" s="17"/>
      <c r="H20" s="17"/>
      <c r="I20" s="17"/>
      <c r="J20" s="22"/>
      <c r="K20" s="7"/>
      <c r="L20" s="16"/>
      <c r="M20" s="45"/>
      <c r="N20" s="53"/>
      <c r="O20" s="33"/>
    </row>
    <row r="21" spans="1:15" ht="15.75" thickBot="1" x14ac:dyDescent="0.3">
      <c r="A21" s="115"/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7"/>
    </row>
    <row r="22" spans="1:15" ht="15.75" thickBot="1" x14ac:dyDescent="0.3"/>
    <row r="23" spans="1:15" ht="15.75" thickBot="1" x14ac:dyDescent="0.3">
      <c r="A23" s="118" t="s">
        <v>68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4"/>
    </row>
    <row r="24" spans="1:15" ht="15.75" thickBot="1" x14ac:dyDescent="0.3">
      <c r="A24" s="1" t="s">
        <v>0</v>
      </c>
      <c r="B24" s="2" t="s">
        <v>1</v>
      </c>
      <c r="C24" s="11" t="s">
        <v>2</v>
      </c>
      <c r="D24" s="14">
        <v>1</v>
      </c>
      <c r="E24" s="13">
        <v>2</v>
      </c>
      <c r="F24" s="13">
        <v>3</v>
      </c>
      <c r="G24" s="13">
        <v>4</v>
      </c>
      <c r="H24" s="13">
        <v>5</v>
      </c>
      <c r="I24" s="13">
        <v>6</v>
      </c>
      <c r="J24" s="15">
        <v>7</v>
      </c>
      <c r="K24" s="11" t="s">
        <v>3</v>
      </c>
      <c r="L24" s="11" t="s">
        <v>4</v>
      </c>
      <c r="M24" s="11" t="s">
        <v>37</v>
      </c>
      <c r="N24" s="29" t="s">
        <v>6</v>
      </c>
      <c r="O24" s="29" t="s">
        <v>7</v>
      </c>
    </row>
    <row r="25" spans="1:15" x14ac:dyDescent="0.25">
      <c r="A25" s="18"/>
      <c r="B25" s="3"/>
      <c r="C25" s="55"/>
      <c r="D25" s="18"/>
      <c r="E25" s="19"/>
      <c r="F25" s="19"/>
      <c r="G25" s="19"/>
      <c r="H25" s="19"/>
      <c r="I25" s="19"/>
      <c r="J25" s="20"/>
      <c r="K25" s="57"/>
      <c r="L25" s="24"/>
      <c r="M25" s="16"/>
      <c r="N25" s="53"/>
      <c r="O25" s="34"/>
    </row>
    <row r="26" spans="1:15" x14ac:dyDescent="0.25">
      <c r="A26" s="21"/>
      <c r="B26" s="8"/>
      <c r="C26" s="54"/>
      <c r="D26" s="21"/>
      <c r="E26" s="17"/>
      <c r="F26" s="17"/>
      <c r="G26" s="17"/>
      <c r="H26" s="17"/>
      <c r="I26" s="17"/>
      <c r="J26" s="22"/>
      <c r="K26" s="58"/>
      <c r="L26" s="25"/>
      <c r="M26" s="16"/>
      <c r="N26" s="53"/>
      <c r="O26" s="33"/>
    </row>
    <row r="27" spans="1:15" x14ac:dyDescent="0.25">
      <c r="A27" s="21"/>
      <c r="B27" s="8"/>
      <c r="C27" s="54"/>
      <c r="D27" s="21"/>
      <c r="E27" s="17"/>
      <c r="F27" s="17"/>
      <c r="G27" s="17"/>
      <c r="H27" s="17"/>
      <c r="I27" s="17"/>
      <c r="J27" s="22"/>
      <c r="K27" s="7"/>
      <c r="L27" s="25"/>
      <c r="M27" s="16"/>
      <c r="N27" s="53"/>
      <c r="O27" s="33"/>
    </row>
    <row r="28" spans="1:15" x14ac:dyDescent="0.25">
      <c r="A28" s="21"/>
      <c r="B28" s="8"/>
      <c r="C28" s="54"/>
      <c r="D28" s="21"/>
      <c r="E28" s="17"/>
      <c r="F28" s="17"/>
      <c r="G28" s="17"/>
      <c r="H28" s="17"/>
      <c r="I28" s="17"/>
      <c r="J28" s="22"/>
      <c r="K28" s="9"/>
      <c r="L28" s="16"/>
      <c r="M28" s="16"/>
      <c r="N28" s="9"/>
      <c r="O28" s="33"/>
    </row>
    <row r="29" spans="1:15" x14ac:dyDescent="0.25">
      <c r="A29" s="21"/>
      <c r="B29" s="6"/>
      <c r="C29" s="54"/>
      <c r="D29" s="21"/>
      <c r="E29" s="17"/>
      <c r="F29" s="17"/>
      <c r="G29" s="17"/>
      <c r="H29" s="17"/>
      <c r="I29" s="17"/>
      <c r="J29" s="22"/>
      <c r="K29" s="9"/>
      <c r="L29" s="16"/>
      <c r="M29" s="16"/>
      <c r="N29" s="9"/>
      <c r="O29" s="33"/>
    </row>
    <row r="30" spans="1:15" x14ac:dyDescent="0.25">
      <c r="A30" s="21"/>
      <c r="B30" s="8"/>
      <c r="C30" s="54"/>
      <c r="D30" s="21"/>
      <c r="E30" s="17"/>
      <c r="F30" s="17"/>
      <c r="G30" s="17"/>
      <c r="H30" s="17"/>
      <c r="I30" s="17"/>
      <c r="J30" s="22"/>
      <c r="K30" s="9"/>
      <c r="L30" s="16"/>
      <c r="M30" s="16"/>
      <c r="N30" s="9"/>
      <c r="O30" s="33"/>
    </row>
    <row r="31" spans="1:15" ht="15.75" thickBot="1" x14ac:dyDescent="0.3">
      <c r="A31" s="21"/>
      <c r="B31" s="8"/>
      <c r="C31" s="54"/>
      <c r="D31" s="21"/>
      <c r="E31" s="17"/>
      <c r="F31" s="17"/>
      <c r="G31" s="17"/>
      <c r="H31" s="17"/>
      <c r="I31" s="17"/>
      <c r="J31" s="22"/>
      <c r="K31" s="7"/>
      <c r="L31" s="16"/>
      <c r="M31" s="16"/>
      <c r="N31" s="9"/>
      <c r="O31" s="33"/>
    </row>
    <row r="32" spans="1:15" ht="15.75" thickBot="1" x14ac:dyDescent="0.3">
      <c r="A32" s="115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7"/>
    </row>
    <row r="33" spans="1:15" ht="15.75" thickBot="1" x14ac:dyDescent="0.3"/>
    <row r="34" spans="1:15" ht="15.75" thickBot="1" x14ac:dyDescent="0.3">
      <c r="A34" s="118" t="s">
        <v>69</v>
      </c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4"/>
    </row>
    <row r="35" spans="1:15" ht="15.75" thickBot="1" x14ac:dyDescent="0.3">
      <c r="A35" s="1" t="s">
        <v>0</v>
      </c>
      <c r="B35" s="9" t="s">
        <v>1</v>
      </c>
      <c r="C35" s="11" t="s">
        <v>2</v>
      </c>
      <c r="D35" s="14">
        <v>1</v>
      </c>
      <c r="E35" s="13">
        <v>2</v>
      </c>
      <c r="F35" s="13">
        <v>3</v>
      </c>
      <c r="G35" s="13">
        <v>4</v>
      </c>
      <c r="H35" s="13">
        <v>5</v>
      </c>
      <c r="I35" s="13">
        <v>6</v>
      </c>
      <c r="J35" s="15">
        <v>7</v>
      </c>
      <c r="K35" s="11" t="s">
        <v>3</v>
      </c>
      <c r="L35" s="11" t="s">
        <v>4</v>
      </c>
      <c r="M35" s="11" t="s">
        <v>37</v>
      </c>
      <c r="N35" s="29" t="s">
        <v>6</v>
      </c>
      <c r="O35" s="29" t="s">
        <v>7</v>
      </c>
    </row>
    <row r="36" spans="1:15" x14ac:dyDescent="0.25">
      <c r="A36" s="24"/>
      <c r="B36" s="5"/>
      <c r="C36" s="55"/>
      <c r="D36" s="18"/>
      <c r="E36" s="19"/>
      <c r="F36" s="19"/>
      <c r="G36" s="19"/>
      <c r="H36" s="19"/>
      <c r="I36" s="19"/>
      <c r="J36" s="20"/>
      <c r="K36" s="16"/>
      <c r="L36" s="12"/>
      <c r="M36" s="16"/>
      <c r="N36" s="9"/>
      <c r="O36" s="34"/>
    </row>
    <row r="37" spans="1:15" x14ac:dyDescent="0.25">
      <c r="A37" s="25"/>
      <c r="B37" s="52"/>
      <c r="C37" s="54"/>
      <c r="D37" s="21"/>
      <c r="E37" s="17"/>
      <c r="F37" s="17"/>
      <c r="G37" s="17"/>
      <c r="H37" s="17"/>
      <c r="I37" s="17"/>
      <c r="J37" s="22"/>
      <c r="K37" s="16"/>
      <c r="L37" s="16"/>
      <c r="M37" s="16"/>
      <c r="N37" s="9"/>
      <c r="O37" s="33"/>
    </row>
    <row r="38" spans="1:15" x14ac:dyDescent="0.25">
      <c r="A38" s="25"/>
      <c r="B38" s="6"/>
      <c r="C38" s="54"/>
      <c r="D38" s="21"/>
      <c r="E38" s="17"/>
      <c r="F38" s="17"/>
      <c r="G38" s="17"/>
      <c r="H38" s="17"/>
      <c r="I38" s="17"/>
      <c r="J38" s="22"/>
      <c r="K38" s="16"/>
      <c r="L38" s="16"/>
      <c r="M38" s="16"/>
      <c r="N38" s="9"/>
      <c r="O38" s="33"/>
    </row>
    <row r="39" spans="1:15" ht="15.75" thickBot="1" x14ac:dyDescent="0.3">
      <c r="A39" s="26"/>
      <c r="B39" s="10"/>
      <c r="C39" s="54"/>
      <c r="D39" s="21"/>
      <c r="E39" s="17"/>
      <c r="F39" s="17"/>
      <c r="G39" s="17"/>
      <c r="H39" s="17"/>
      <c r="I39" s="17"/>
      <c r="J39" s="22"/>
      <c r="K39" s="16"/>
      <c r="L39" s="16"/>
      <c r="M39" s="16"/>
      <c r="N39" s="9"/>
      <c r="O39" s="33"/>
    </row>
    <row r="40" spans="1:15" ht="15.75" thickBot="1" x14ac:dyDescent="0.3">
      <c r="A40" s="115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7"/>
    </row>
  </sheetData>
  <sortState ref="B36:K39">
    <sortCondition descending="1" ref="K35"/>
  </sortState>
  <mergeCells count="6">
    <mergeCell ref="A40:O40"/>
    <mergeCell ref="A1:O1"/>
    <mergeCell ref="A21:O21"/>
    <mergeCell ref="A23:O23"/>
    <mergeCell ref="A32:O32"/>
    <mergeCell ref="A34:O3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G26" sqref="G26"/>
    </sheetView>
  </sheetViews>
  <sheetFormatPr baseColWidth="10" defaultRowHeight="15" x14ac:dyDescent="0.25"/>
  <cols>
    <col min="1" max="1" width="5.140625" bestFit="1" customWidth="1"/>
    <col min="2" max="2" width="33" bestFit="1" customWidth="1"/>
    <col min="3" max="3" width="12.42578125" style="39" bestFit="1" customWidth="1"/>
    <col min="12" max="12" width="11.42578125" customWidth="1"/>
    <col min="13" max="13" width="11.42578125" style="39" customWidth="1"/>
    <col min="14" max="14" width="12.5703125" style="39" bestFit="1" customWidth="1"/>
  </cols>
  <sheetData>
    <row r="1" spans="1:14" ht="15.75" thickBot="1" x14ac:dyDescent="0.3">
      <c r="A1" s="112" t="s">
        <v>64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4"/>
    </row>
    <row r="2" spans="1:14" ht="15.75" thickBot="1" x14ac:dyDescent="0.3">
      <c r="A2" s="1" t="s">
        <v>0</v>
      </c>
      <c r="B2" s="2" t="s">
        <v>1</v>
      </c>
      <c r="C2" s="11" t="s">
        <v>2</v>
      </c>
      <c r="D2" s="14">
        <v>1</v>
      </c>
      <c r="E2" s="13">
        <v>2</v>
      </c>
      <c r="F2" s="13">
        <v>3</v>
      </c>
      <c r="G2" s="13">
        <v>4</v>
      </c>
      <c r="H2" s="13">
        <v>5</v>
      </c>
      <c r="I2" s="13">
        <v>6</v>
      </c>
      <c r="J2" s="15">
        <v>7</v>
      </c>
      <c r="K2" s="11" t="s">
        <v>3</v>
      </c>
      <c r="L2" s="11" t="s">
        <v>4</v>
      </c>
      <c r="M2" s="11" t="s">
        <v>6</v>
      </c>
      <c r="N2" s="11" t="s">
        <v>7</v>
      </c>
    </row>
    <row r="3" spans="1:14" x14ac:dyDescent="0.25">
      <c r="A3" s="24"/>
      <c r="B3" s="51"/>
      <c r="C3" s="12"/>
      <c r="D3" s="75"/>
      <c r="E3" s="76"/>
      <c r="F3" s="76"/>
      <c r="G3" s="76"/>
      <c r="H3" s="76"/>
      <c r="I3" s="76"/>
      <c r="J3" s="77"/>
      <c r="K3" s="27"/>
      <c r="L3" s="12"/>
      <c r="M3" s="4"/>
      <c r="N3" s="4"/>
    </row>
    <row r="4" spans="1:14" x14ac:dyDescent="0.25">
      <c r="A4" s="25"/>
      <c r="B4" s="52"/>
      <c r="C4" s="16"/>
      <c r="D4" s="78"/>
      <c r="E4" s="79"/>
      <c r="F4" s="79"/>
      <c r="G4" s="79"/>
      <c r="H4" s="79"/>
      <c r="I4" s="79"/>
      <c r="J4" s="80"/>
      <c r="K4" s="28"/>
      <c r="L4" s="16"/>
      <c r="M4" s="53"/>
      <c r="N4" s="33"/>
    </row>
    <row r="5" spans="1:14" x14ac:dyDescent="0.25">
      <c r="A5" s="25"/>
      <c r="B5" s="6"/>
      <c r="C5" s="16"/>
      <c r="D5" s="78"/>
      <c r="E5" s="79"/>
      <c r="F5" s="79"/>
      <c r="G5" s="79"/>
      <c r="H5" s="79"/>
      <c r="I5" s="79"/>
      <c r="J5" s="80"/>
      <c r="K5" s="28"/>
      <c r="L5" s="16"/>
      <c r="M5" s="9"/>
      <c r="N5" s="33"/>
    </row>
    <row r="6" spans="1:14" x14ac:dyDescent="0.25">
      <c r="A6" s="25"/>
      <c r="B6" s="8"/>
      <c r="C6" s="16"/>
      <c r="D6" s="78"/>
      <c r="E6" s="79"/>
      <c r="F6" s="79"/>
      <c r="G6" s="79"/>
      <c r="H6" s="79"/>
      <c r="I6" s="79"/>
      <c r="J6" s="80"/>
      <c r="K6" s="28"/>
      <c r="L6" s="16"/>
      <c r="M6" s="9"/>
      <c r="N6" s="33"/>
    </row>
    <row r="7" spans="1:14" x14ac:dyDescent="0.25">
      <c r="A7" s="25"/>
      <c r="B7" s="8"/>
      <c r="C7" s="16"/>
      <c r="D7" s="78"/>
      <c r="E7" s="79"/>
      <c r="F7" s="79"/>
      <c r="G7" s="79"/>
      <c r="H7" s="79"/>
      <c r="I7" s="79"/>
      <c r="J7" s="80"/>
      <c r="K7" s="28"/>
      <c r="L7" s="16"/>
      <c r="M7" s="9"/>
      <c r="N7" s="33"/>
    </row>
    <row r="8" spans="1:14" x14ac:dyDescent="0.25">
      <c r="A8" s="25"/>
      <c r="B8" s="8"/>
      <c r="C8" s="16"/>
      <c r="D8" s="78"/>
      <c r="E8" s="79"/>
      <c r="F8" s="79"/>
      <c r="G8" s="79"/>
      <c r="H8" s="79"/>
      <c r="I8" s="79"/>
      <c r="J8" s="80"/>
      <c r="K8" s="28"/>
      <c r="L8" s="16"/>
      <c r="M8" s="9"/>
      <c r="N8" s="33"/>
    </row>
    <row r="9" spans="1:14" x14ac:dyDescent="0.25">
      <c r="A9" s="25"/>
      <c r="B9" s="6"/>
      <c r="C9" s="16"/>
      <c r="D9" s="78"/>
      <c r="E9" s="79"/>
      <c r="F9" s="79"/>
      <c r="G9" s="79"/>
      <c r="H9" s="79"/>
      <c r="I9" s="79"/>
      <c r="J9" s="80"/>
      <c r="K9" s="28"/>
      <c r="L9" s="16"/>
      <c r="M9" s="9"/>
      <c r="N9" s="33"/>
    </row>
    <row r="10" spans="1:14" x14ac:dyDescent="0.25">
      <c r="A10" s="25"/>
      <c r="B10" s="8"/>
      <c r="C10" s="16"/>
      <c r="D10" s="78"/>
      <c r="E10" s="79"/>
      <c r="F10" s="79"/>
      <c r="G10" s="79"/>
      <c r="H10" s="79"/>
      <c r="I10" s="79"/>
      <c r="J10" s="80"/>
      <c r="K10" s="28"/>
      <c r="L10" s="16"/>
      <c r="M10" s="9"/>
      <c r="N10" s="33"/>
    </row>
    <row r="11" spans="1:14" x14ac:dyDescent="0.25">
      <c r="A11" s="25"/>
      <c r="B11" s="8"/>
      <c r="C11" s="16"/>
      <c r="D11" s="78"/>
      <c r="E11" s="79"/>
      <c r="F11" s="79"/>
      <c r="G11" s="79"/>
      <c r="H11" s="79"/>
      <c r="I11" s="79"/>
      <c r="J11" s="80"/>
      <c r="K11" s="28"/>
      <c r="L11" s="16"/>
      <c r="M11" s="9"/>
      <c r="N11" s="33"/>
    </row>
    <row r="12" spans="1:14" x14ac:dyDescent="0.25">
      <c r="A12" s="25"/>
      <c r="B12" s="6"/>
      <c r="C12" s="16"/>
      <c r="D12" s="78"/>
      <c r="E12" s="79"/>
      <c r="F12" s="79"/>
      <c r="G12" s="79"/>
      <c r="H12" s="79"/>
      <c r="I12" s="79"/>
      <c r="J12" s="80"/>
      <c r="K12" s="28"/>
      <c r="L12" s="16"/>
      <c r="M12" s="9"/>
      <c r="N12" s="33"/>
    </row>
    <row r="13" spans="1:14" x14ac:dyDescent="0.25">
      <c r="A13" s="25"/>
      <c r="B13" s="8"/>
      <c r="C13" s="16"/>
      <c r="D13" s="78"/>
      <c r="E13" s="79"/>
      <c r="F13" s="79"/>
      <c r="G13" s="79"/>
      <c r="H13" s="79"/>
      <c r="I13" s="79"/>
      <c r="J13" s="80"/>
      <c r="K13" s="28"/>
      <c r="L13" s="16"/>
      <c r="M13" s="9"/>
      <c r="N13" s="33"/>
    </row>
    <row r="14" spans="1:14" ht="15.75" thickBot="1" x14ac:dyDescent="0.3">
      <c r="A14" s="25"/>
      <c r="B14" s="1"/>
      <c r="C14" s="11"/>
      <c r="D14" s="81"/>
      <c r="E14" s="82"/>
      <c r="F14" s="82"/>
      <c r="G14" s="82"/>
      <c r="H14" s="82"/>
      <c r="I14" s="82"/>
      <c r="J14" s="83"/>
      <c r="K14" s="28"/>
      <c r="L14" s="11"/>
      <c r="M14" s="9"/>
      <c r="N14" s="33"/>
    </row>
    <row r="15" spans="1:14" ht="15.75" thickBot="1" x14ac:dyDescent="0.3">
      <c r="A15" s="115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7"/>
    </row>
    <row r="16" spans="1:14" ht="15.75" thickBot="1" x14ac:dyDescent="0.3"/>
    <row r="17" spans="1:14" ht="15.75" thickBot="1" x14ac:dyDescent="0.3">
      <c r="A17" s="112" t="s">
        <v>65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4"/>
    </row>
    <row r="18" spans="1:14" ht="15.75" thickBot="1" x14ac:dyDescent="0.3">
      <c r="A18" s="1" t="s">
        <v>0</v>
      </c>
      <c r="B18" s="2" t="s">
        <v>1</v>
      </c>
      <c r="C18" s="11" t="s">
        <v>2</v>
      </c>
      <c r="D18" s="14">
        <v>1</v>
      </c>
      <c r="E18" s="13">
        <v>2</v>
      </c>
      <c r="F18" s="13">
        <v>3</v>
      </c>
      <c r="G18" s="13">
        <v>4</v>
      </c>
      <c r="H18" s="13">
        <v>5</v>
      </c>
      <c r="I18" s="13">
        <v>6</v>
      </c>
      <c r="J18" s="15">
        <v>7</v>
      </c>
      <c r="K18" s="11" t="s">
        <v>3</v>
      </c>
      <c r="L18" s="11" t="s">
        <v>4</v>
      </c>
      <c r="M18" s="11" t="s">
        <v>6</v>
      </c>
      <c r="N18" s="11" t="s">
        <v>7</v>
      </c>
    </row>
    <row r="19" spans="1:14" x14ac:dyDescent="0.25">
      <c r="A19" s="24"/>
      <c r="B19" s="3"/>
      <c r="C19" s="12"/>
      <c r="D19" s="18"/>
      <c r="E19" s="19"/>
      <c r="F19" s="19"/>
      <c r="G19" s="19"/>
      <c r="H19" s="19"/>
      <c r="I19" s="19"/>
      <c r="J19" s="20"/>
      <c r="K19" s="28"/>
      <c r="L19" s="5"/>
      <c r="M19" s="31"/>
      <c r="N19" s="4"/>
    </row>
    <row r="20" spans="1:14" x14ac:dyDescent="0.25">
      <c r="A20" s="25"/>
      <c r="B20" s="8"/>
      <c r="C20" s="9"/>
      <c r="D20" s="21"/>
      <c r="E20" s="17"/>
      <c r="F20" s="17"/>
      <c r="G20" s="17"/>
      <c r="H20" s="17"/>
      <c r="I20" s="17"/>
      <c r="J20" s="17"/>
      <c r="K20" s="28"/>
      <c r="L20" s="6"/>
      <c r="M20" s="9"/>
      <c r="N20" s="33"/>
    </row>
    <row r="21" spans="1:14" x14ac:dyDescent="0.25">
      <c r="A21" s="25"/>
      <c r="B21" s="8"/>
      <c r="C21" s="9"/>
      <c r="D21" s="21"/>
      <c r="E21" s="17"/>
      <c r="F21" s="17"/>
      <c r="G21" s="17"/>
      <c r="H21" s="17"/>
      <c r="I21" s="17"/>
      <c r="J21" s="22"/>
      <c r="K21" s="28"/>
      <c r="L21" s="6"/>
      <c r="M21" s="9"/>
      <c r="N21" s="33"/>
    </row>
    <row r="22" spans="1:14" x14ac:dyDescent="0.25">
      <c r="A22" s="25"/>
      <c r="B22" s="8"/>
      <c r="C22" s="7"/>
      <c r="D22" s="21"/>
      <c r="E22" s="17"/>
      <c r="F22" s="17"/>
      <c r="G22" s="17"/>
      <c r="H22" s="17"/>
      <c r="I22" s="17"/>
      <c r="J22" s="22"/>
      <c r="K22" s="28"/>
      <c r="L22" s="6"/>
      <c r="M22" s="9"/>
      <c r="N22" s="33"/>
    </row>
    <row r="23" spans="1:14" x14ac:dyDescent="0.25">
      <c r="A23" s="25"/>
      <c r="B23" s="6"/>
      <c r="C23" s="9"/>
      <c r="D23" s="21"/>
      <c r="E23" s="17"/>
      <c r="F23" s="17"/>
      <c r="G23" s="17"/>
      <c r="H23" s="17"/>
      <c r="I23" s="17"/>
      <c r="J23" s="22"/>
      <c r="K23" s="28"/>
      <c r="L23" s="6"/>
      <c r="M23" s="9"/>
      <c r="N23" s="33"/>
    </row>
    <row r="24" spans="1:14" ht="15.75" thickBot="1" x14ac:dyDescent="0.3">
      <c r="A24" s="25"/>
      <c r="B24" s="8"/>
      <c r="C24" s="7"/>
      <c r="D24" s="21"/>
      <c r="E24" s="17"/>
      <c r="F24" s="17"/>
      <c r="G24" s="17"/>
      <c r="H24" s="17"/>
      <c r="I24" s="17"/>
      <c r="J24" s="22"/>
      <c r="K24" s="28"/>
      <c r="L24" s="6"/>
      <c r="M24" s="9"/>
      <c r="N24" s="33"/>
    </row>
    <row r="25" spans="1:14" ht="15.75" thickBot="1" x14ac:dyDescent="0.3">
      <c r="A25" s="106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11"/>
    </row>
    <row r="26" spans="1:14" ht="15.75" thickBot="1" x14ac:dyDescent="0.3"/>
    <row r="27" spans="1:14" ht="15.75" thickBot="1" x14ac:dyDescent="0.3">
      <c r="A27" s="118" t="s">
        <v>66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4"/>
    </row>
    <row r="28" spans="1:14" ht="15.75" thickBot="1" x14ac:dyDescent="0.3">
      <c r="A28" s="1" t="s">
        <v>0</v>
      </c>
      <c r="B28" s="2" t="s">
        <v>1</v>
      </c>
      <c r="C28" s="11" t="s">
        <v>2</v>
      </c>
      <c r="D28" s="14">
        <v>1</v>
      </c>
      <c r="E28" s="13">
        <v>2</v>
      </c>
      <c r="F28" s="13">
        <v>3</v>
      </c>
      <c r="G28" s="13">
        <v>4</v>
      </c>
      <c r="H28" s="13">
        <v>5</v>
      </c>
      <c r="I28" s="13">
        <v>6</v>
      </c>
      <c r="J28" s="15">
        <v>7</v>
      </c>
      <c r="K28" s="11" t="s">
        <v>3</v>
      </c>
      <c r="L28" s="11" t="s">
        <v>4</v>
      </c>
      <c r="M28" s="11" t="s">
        <v>6</v>
      </c>
      <c r="N28" s="11" t="s">
        <v>7</v>
      </c>
    </row>
    <row r="29" spans="1:14" x14ac:dyDescent="0.25">
      <c r="A29" s="24"/>
      <c r="B29" s="3"/>
      <c r="C29" s="12"/>
      <c r="D29" s="18"/>
      <c r="E29" s="19"/>
      <c r="F29" s="19"/>
      <c r="G29" s="19"/>
      <c r="H29" s="19"/>
      <c r="I29" s="19"/>
      <c r="J29" s="20"/>
      <c r="K29" s="28"/>
      <c r="L29" s="5"/>
      <c r="M29" s="9"/>
      <c r="N29" s="4"/>
    </row>
    <row r="30" spans="1:14" x14ac:dyDescent="0.25">
      <c r="A30" s="25"/>
      <c r="B30" s="6"/>
      <c r="C30" s="7"/>
      <c r="D30" s="21"/>
      <c r="E30" s="17"/>
      <c r="F30" s="17"/>
      <c r="G30" s="17"/>
      <c r="H30" s="17"/>
      <c r="I30" s="17"/>
      <c r="J30" s="22"/>
      <c r="K30" s="28"/>
      <c r="L30" s="6"/>
      <c r="M30" s="9"/>
      <c r="N30" s="33"/>
    </row>
    <row r="31" spans="1:14" ht="15.75" thickBot="1" x14ac:dyDescent="0.3">
      <c r="A31" s="25"/>
      <c r="B31" s="8"/>
      <c r="C31" s="9"/>
      <c r="D31" s="21"/>
      <c r="E31" s="17"/>
      <c r="F31" s="17"/>
      <c r="G31" s="17"/>
      <c r="H31" s="17"/>
      <c r="I31" s="17"/>
      <c r="J31" s="22"/>
      <c r="K31" s="28"/>
      <c r="L31" s="6"/>
      <c r="M31" s="9"/>
      <c r="N31" s="33"/>
    </row>
    <row r="32" spans="1:14" ht="15.75" thickBot="1" x14ac:dyDescent="0.3">
      <c r="A32" s="106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11"/>
    </row>
    <row r="34" spans="3:14" x14ac:dyDescent="0.25">
      <c r="C34"/>
      <c r="J34" s="39"/>
      <c r="K34" s="39"/>
      <c r="M34"/>
      <c r="N34"/>
    </row>
    <row r="35" spans="3:14" x14ac:dyDescent="0.25">
      <c r="C35"/>
      <c r="J35" s="39"/>
      <c r="K35" s="39"/>
      <c r="M35"/>
      <c r="N35"/>
    </row>
    <row r="36" spans="3:14" x14ac:dyDescent="0.25">
      <c r="C36"/>
      <c r="J36" s="39"/>
      <c r="K36" s="39"/>
      <c r="M36"/>
      <c r="N36"/>
    </row>
    <row r="37" spans="3:14" x14ac:dyDescent="0.25">
      <c r="C37"/>
      <c r="J37" s="39"/>
      <c r="K37" s="39"/>
      <c r="M37"/>
      <c r="N37"/>
    </row>
    <row r="38" spans="3:14" x14ac:dyDescent="0.25">
      <c r="C38"/>
      <c r="J38" s="39"/>
      <c r="K38" s="39"/>
      <c r="M38"/>
      <c r="N38"/>
    </row>
    <row r="39" spans="3:14" x14ac:dyDescent="0.25">
      <c r="C39"/>
      <c r="J39" s="39"/>
      <c r="K39" s="39"/>
      <c r="M39"/>
      <c r="N39"/>
    </row>
    <row r="40" spans="3:14" x14ac:dyDescent="0.25">
      <c r="C40"/>
      <c r="J40" s="39"/>
      <c r="K40" s="39"/>
      <c r="M40"/>
      <c r="N40"/>
    </row>
    <row r="41" spans="3:14" x14ac:dyDescent="0.25">
      <c r="C41"/>
      <c r="J41" s="39"/>
      <c r="K41" s="39"/>
      <c r="M41"/>
      <c r="N41"/>
    </row>
  </sheetData>
  <mergeCells count="6">
    <mergeCell ref="A27:N27"/>
    <mergeCell ref="A32:N32"/>
    <mergeCell ref="A1:N1"/>
    <mergeCell ref="A15:N15"/>
    <mergeCell ref="A17:N17"/>
    <mergeCell ref="A25:N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TOTALES</vt:lpstr>
      <vt:lpstr>1º2019</vt:lpstr>
      <vt:lpstr>2º2019</vt:lpstr>
      <vt:lpstr>NAC2019</vt:lpstr>
      <vt:lpstr>1º2020</vt:lpstr>
      <vt:lpstr>2º2020</vt:lpstr>
      <vt:lpstr>NAC2020</vt:lpstr>
      <vt:lpstr>4º2020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FNC</dc:creator>
  <cp:lastModifiedBy>FNC</cp:lastModifiedBy>
  <dcterms:created xsi:type="dcterms:W3CDTF">2018-04-17T02:20:17Z</dcterms:created>
  <dcterms:modified xsi:type="dcterms:W3CDTF">2019-06-26T22:06:41Z</dcterms:modified>
</cp:coreProperties>
</file>